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7"/>
  <workbookPr/>
  <mc:AlternateContent xmlns:mc="http://schemas.openxmlformats.org/markup-compatibility/2006">
    <mc:Choice Requires="x15">
      <x15ac:absPath xmlns:x15ac="http://schemas.microsoft.com/office/spreadsheetml/2010/11/ac" url="https://denveru-my.sharepoint.com/personal/jennifer_cox_du_edu/Documents/Schol Comm Interviews/"/>
    </mc:Choice>
  </mc:AlternateContent>
  <xr:revisionPtr revIDLastSave="444" documentId="11_934203CC043E60C6505B2CF7445BC51588B080D2" xr6:coauthVersionLast="47" xr6:coauthVersionMax="47" xr10:uidLastSave="{AFA0B74F-24B9-4616-BAD2-44130D3817A8}"/>
  <bookViews>
    <workbookView xWindow="-110" yWindow="-110" windowWidth="19420" windowHeight="10420" xr2:uid="{00000000-000D-0000-FFFF-FFFF00000000}"/>
  </bookViews>
  <sheets>
    <sheet name="Data" sheetId="1" r:id="rId1"/>
    <sheet name="Publishing Platforms" sheetId="2" r:id="rId2"/>
    <sheet name="Compliance by Platform &amp; Agency" sheetId="3" r:id="rId3"/>
    <sheet name="Compliance by Platform &amp; Dept"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1" l="1"/>
  <c r="J4" i="2"/>
  <c r="J5" i="2"/>
  <c r="J6" i="2"/>
  <c r="J7" i="2"/>
  <c r="J8" i="2"/>
  <c r="J9" i="2"/>
  <c r="J10" i="2"/>
  <c r="J11" i="2"/>
  <c r="J12" i="2"/>
  <c r="J3" i="2"/>
  <c r="B2" i="1" l="1"/>
  <c r="B3" i="1"/>
  <c r="B5" i="1"/>
  <c r="B4" i="1"/>
  <c r="K10" i="2"/>
  <c r="F14" i="3"/>
  <c r="F11" i="3" s="1"/>
  <c r="F10" i="3"/>
  <c r="K14" i="4"/>
  <c r="K10" i="4" s="1"/>
  <c r="F14" i="4"/>
  <c r="F4" i="4" s="1"/>
  <c r="G14" i="4"/>
  <c r="E14" i="4"/>
  <c r="E10" i="4" s="1"/>
  <c r="G6" i="4"/>
  <c r="G10" i="4"/>
  <c r="E8" i="4"/>
  <c r="K3" i="4"/>
  <c r="K9" i="4"/>
  <c r="K6" i="4"/>
  <c r="G5" i="4"/>
  <c r="G4" i="4"/>
  <c r="G12" i="4"/>
  <c r="G3" i="4"/>
  <c r="G11" i="4"/>
  <c r="G9" i="4"/>
  <c r="G8" i="4"/>
  <c r="G7" i="4"/>
  <c r="E7" i="4"/>
  <c r="E6" i="4"/>
  <c r="E5" i="4"/>
  <c r="E3" i="4"/>
  <c r="E11" i="4"/>
  <c r="I14" i="4"/>
  <c r="I8" i="4" s="1"/>
  <c r="L14" i="4"/>
  <c r="L12" i="4" s="1"/>
  <c r="L4" i="4"/>
  <c r="L10" i="4"/>
  <c r="I6" i="4"/>
  <c r="I10" i="4"/>
  <c r="I4" i="4"/>
  <c r="I12" i="4"/>
  <c r="I3" i="4"/>
  <c r="I11" i="4"/>
  <c r="I9" i="4"/>
  <c r="I7" i="4"/>
  <c r="I5" i="4"/>
  <c r="L5" i="4"/>
  <c r="L11" i="4"/>
  <c r="L9" i="4"/>
  <c r="L8" i="4"/>
  <c r="L7" i="4"/>
  <c r="L6" i="4"/>
  <c r="H14" i="4"/>
  <c r="H4" i="4" s="1"/>
  <c r="D14" i="4"/>
  <c r="D11" i="4" s="1"/>
  <c r="B14" i="4"/>
  <c r="B12" i="4" s="1"/>
  <c r="C14" i="4"/>
  <c r="C6" i="4" s="1"/>
  <c r="J14" i="4"/>
  <c r="J7" i="4" s="1"/>
  <c r="D14" i="3"/>
  <c r="D11" i="3"/>
  <c r="D12" i="3"/>
  <c r="K7" i="2"/>
  <c r="K5" i="2"/>
  <c r="C14" i="3"/>
  <c r="C12" i="3" s="1"/>
  <c r="E14" i="3"/>
  <c r="E6" i="3" s="1"/>
  <c r="F4" i="3"/>
  <c r="G14" i="3"/>
  <c r="G8" i="3" s="1"/>
  <c r="B14" i="3"/>
  <c r="B5" i="3" s="1"/>
  <c r="K8" i="2"/>
  <c r="K6" i="2"/>
  <c r="K9" i="2"/>
  <c r="K4" i="2"/>
  <c r="K11" i="2"/>
  <c r="K12" i="2"/>
  <c r="K3" i="2"/>
  <c r="H9" i="4"/>
  <c r="H10" i="4"/>
  <c r="B10" i="4"/>
  <c r="J9" i="4"/>
  <c r="J10" i="4"/>
  <c r="G6" i="3"/>
  <c r="G10" i="3"/>
  <c r="E10" i="3"/>
  <c r="B4" i="3"/>
  <c r="D6" i="3"/>
  <c r="D10" i="3"/>
  <c r="J8" i="4"/>
  <c r="J11" i="4"/>
  <c r="C5" i="4"/>
  <c r="C9" i="4"/>
  <c r="D6" i="4"/>
  <c r="D12" i="4"/>
  <c r="D4" i="4"/>
  <c r="D5" i="4"/>
  <c r="B9" i="4"/>
  <c r="D9" i="3"/>
  <c r="D8" i="3"/>
  <c r="D5" i="3"/>
  <c r="D7" i="3"/>
  <c r="D4" i="3"/>
  <c r="D3" i="4"/>
  <c r="D7" i="4"/>
  <c r="D9" i="4"/>
  <c r="J6" i="4"/>
  <c r="B4" i="4"/>
  <c r="H3" i="4"/>
  <c r="H7" i="4"/>
  <c r="H12" i="4"/>
  <c r="H6" i="4"/>
  <c r="H11" i="4"/>
  <c r="H5" i="4"/>
  <c r="F9" i="3"/>
  <c r="F8" i="3"/>
  <c r="F12" i="3"/>
  <c r="F7" i="3"/>
  <c r="G11" i="3"/>
  <c r="G9" i="3"/>
  <c r="G12" i="3"/>
  <c r="E7" i="3"/>
  <c r="B9" i="3"/>
  <c r="B11" i="3"/>
  <c r="B8" i="3"/>
  <c r="B12" i="3"/>
  <c r="C11" i="3"/>
  <c r="G5" i="3"/>
  <c r="D3" i="3"/>
  <c r="C6" i="3"/>
  <c r="C5" i="3"/>
  <c r="C3" i="3"/>
  <c r="F5" i="3"/>
  <c r="F6" i="3"/>
  <c r="E5" i="3"/>
  <c r="B6" i="3"/>
  <c r="B3" i="3"/>
  <c r="B1" i="1" l="1"/>
  <c r="F8" i="4"/>
  <c r="F5" i="4"/>
  <c r="B11" i="4"/>
  <c r="K12" i="4"/>
  <c r="F3" i="3"/>
  <c r="B7" i="3"/>
  <c r="B5" i="4"/>
  <c r="D8" i="4"/>
  <c r="B10" i="3"/>
  <c r="K4" i="4"/>
  <c r="E12" i="3"/>
  <c r="C8" i="4"/>
  <c r="E9" i="3"/>
  <c r="C3" i="4"/>
  <c r="K8" i="4"/>
  <c r="C4" i="4"/>
  <c r="E3" i="3"/>
  <c r="K11" i="4"/>
  <c r="C4" i="3"/>
  <c r="K7" i="4"/>
  <c r="C12" i="4"/>
  <c r="G3" i="3"/>
  <c r="C10" i="3"/>
  <c r="L3" i="4"/>
  <c r="K5" i="4"/>
  <c r="C10" i="4"/>
  <c r="E8" i="3"/>
  <c r="C11" i="4"/>
  <c r="E11" i="3"/>
  <c r="B6" i="4"/>
  <c r="H8" i="4"/>
  <c r="G4" i="3"/>
  <c r="G7" i="3"/>
  <c r="J5" i="4"/>
  <c r="B7" i="4"/>
  <c r="C7" i="4"/>
  <c r="C9" i="3"/>
  <c r="E9" i="4"/>
  <c r="F7" i="4"/>
  <c r="C8" i="3"/>
  <c r="J12" i="4"/>
  <c r="B3" i="4"/>
  <c r="J3" i="4"/>
  <c r="F11" i="4"/>
  <c r="F10" i="4"/>
  <c r="C7" i="3"/>
  <c r="B8" i="4"/>
  <c r="J4" i="4"/>
  <c r="D10" i="4"/>
  <c r="E12" i="4"/>
  <c r="F3" i="4"/>
  <c r="F6" i="4"/>
  <c r="E4" i="3"/>
  <c r="E4" i="4"/>
  <c r="F12" i="4"/>
  <c r="F9" i="4"/>
</calcChain>
</file>

<file path=xl/sharedStrings.xml><?xml version="1.0" encoding="utf-8"?>
<sst xmlns="http://schemas.openxmlformats.org/spreadsheetml/2006/main" count="454" uniqueCount="134">
  <si>
    <t>% Open</t>
  </si>
  <si>
    <t>Open Access via Publisher (1=Yes,0=No)</t>
  </si>
  <si>
    <t>Preprint or Postprint Open Access (1=Yes,0=No)</t>
  </si>
  <si>
    <t>Accessible via BOTH Publisher &amp; Other Locations (1=Yes,0=No)</t>
  </si>
  <si>
    <t>Total Number of Open Versions
(Including Publisher)</t>
  </si>
  <si>
    <t>Location(s) of Open Access Versions</t>
  </si>
  <si>
    <t>Funding Agencies</t>
  </si>
  <si>
    <t>Publisher</t>
  </si>
  <si>
    <t>Total Openly Accessible via Publisher</t>
  </si>
  <si>
    <t>Total Open Pre/Postprint</t>
  </si>
  <si>
    <t>Total Unique Articles</t>
  </si>
  <si>
    <t>Total Accessible via Both Pub &amp; Other</t>
  </si>
  <si>
    <t>(Done?)</t>
  </si>
  <si>
    <t>Department(s)</t>
  </si>
  <si>
    <t>ACTUALLY DONE</t>
  </si>
  <si>
    <t>Chemistry &amp; Biochemistry</t>
  </si>
  <si>
    <t>1: PubMed</t>
  </si>
  <si>
    <t>NIH,USDHHS</t>
  </si>
  <si>
    <t>Wiley</t>
  </si>
  <si>
    <t>Psychology</t>
  </si>
  <si>
    <t>1: PubMed
2: ResearchGate</t>
  </si>
  <si>
    <t>Elsevier</t>
  </si>
  <si>
    <t>GSSW</t>
  </si>
  <si>
    <t>None</t>
  </si>
  <si>
    <t>Springer Nature</t>
  </si>
  <si>
    <t>Physics &amp; Astronomy</t>
  </si>
  <si>
    <t>1: ResearchGate</t>
  </si>
  <si>
    <t>NSF</t>
  </si>
  <si>
    <t>AIP Publishing LLC</t>
  </si>
  <si>
    <t xml:space="preserve">1: PubMed
Could request through ResearchGate, but not open. </t>
  </si>
  <si>
    <t>American Psychological Association (APA)</t>
  </si>
  <si>
    <t xml:space="preserve">1: arXiv
Could request through ResearchGate, but not open. </t>
  </si>
  <si>
    <t>USDOD,NSF</t>
  </si>
  <si>
    <t>Electrical &amp; Computer Engineering</t>
  </si>
  <si>
    <t>1: University Site (Non-DU)
Could request through ResearchGate, but not open. </t>
  </si>
  <si>
    <t>Institute of Electrical and Electronics Engineers (IEEE)</t>
  </si>
  <si>
    <t>1: Publisher
2: PubMed
3: PubMed (Different section)
4: Personal Site</t>
  </si>
  <si>
    <t xml:space="preserve">1: PubMed
2: PubMed Canada
Can Request via ResearchGate, not open. </t>
  </si>
  <si>
    <t>1: University Site (DU)
2: ResearchGate</t>
  </si>
  <si>
    <t xml:space="preserve">1: University Site (DU)
Can request via ResearchGate, not open. </t>
  </si>
  <si>
    <t>Biological Sciences</t>
  </si>
  <si>
    <t>1: Publisher
2: PubMed</t>
  </si>
  <si>
    <t>1: Publisher
2: ResearchGate
Data Open via Amazon</t>
  </si>
  <si>
    <t>American Chemical Society (ACS)</t>
  </si>
  <si>
    <t>1: PubMed
2: ResearchGate</t>
  </si>
  <si>
    <t>1: PubMed
2: Personal Site
3: ResearchGate
4: University Site (DU)</t>
  </si>
  <si>
    <t>1: Other</t>
  </si>
  <si>
    <t>USDOE,NIH,USDHHS</t>
  </si>
  <si>
    <t>Computer Science</t>
  </si>
  <si>
    <t>None
The dissertation it was based on is in our commons</t>
  </si>
  <si>
    <t>Mechanical &amp; Materials Engineering</t>
  </si>
  <si>
    <t xml:space="preserve">1: PubMed
Can request via ResearchGate, not open. </t>
  </si>
  <si>
    <t>Chemistry &amp; Biochemistry
Mechanical &amp; Materials Engineering</t>
  </si>
  <si>
    <t>1: PubMed Europe
2: PubMed</t>
  </si>
  <si>
    <t>Taylor &amp; Francis</t>
  </si>
  <si>
    <t>Knoebel</t>
  </si>
  <si>
    <t>1: ResearchGate</t>
  </si>
  <si>
    <t>USDOD</t>
  </si>
  <si>
    <t>1: University Site (DU)</t>
  </si>
  <si>
    <t xml:space="preserve">1: Publisher
Can request from ResearchGate, not open. </t>
  </si>
  <si>
    <t>Chemistry &amp; Biochemistry
Biological Sciences</t>
  </si>
  <si>
    <t xml:space="preserve">1: PubMed
Can request from ResearchGate, not open. </t>
  </si>
  <si>
    <t xml:space="preserve">1: University Site (Non-DU)
Can request from ResearchGate, not open. </t>
  </si>
  <si>
    <t>The Optical Society</t>
  </si>
  <si>
    <t>Math</t>
  </si>
  <si>
    <t>1: arXiv
2: University Site (DU)
3: ResearchGate</t>
  </si>
  <si>
    <t xml:space="preserve">1: PubMed Europe
2: PubMed
Can request from ResearchGate, not open. </t>
  </si>
  <si>
    <t>1: arXiv
2: University Site (DU)</t>
  </si>
  <si>
    <t>NIH,NSF,USDHHS</t>
  </si>
  <si>
    <t xml:space="preserve">1: PubMed Europe
2: PubMed
Can request on ResearchGate, not open. </t>
  </si>
  <si>
    <t>1: PubMed
2: Semantic Scholar
3: ResearchGate</t>
  </si>
  <si>
    <t>CDC,NIH,USDHHS</t>
  </si>
  <si>
    <t>1: arXiv</t>
  </si>
  <si>
    <t>USDOE,NSF</t>
  </si>
  <si>
    <t>American Physical Society (APS)</t>
  </si>
  <si>
    <t>Computer Science
Business Analytics</t>
  </si>
  <si>
    <t xml:space="preserve">None
Can request from ResearchGate, not open. </t>
  </si>
  <si>
    <t>1: Publisher 
2: PubMed
3: ResearchGate</t>
  </si>
  <si>
    <t>1: Publisher
2: ResearchGate</t>
  </si>
  <si>
    <t>1: Publisher
2: University Site (Non-DU)
3: ResearchGate</t>
  </si>
  <si>
    <t xml:space="preserve">1: Publisher
2: Semantic Scholar
3: University Site (Non-DU)
Can request from ResearchGate, not open. </t>
  </si>
  <si>
    <t>ACM Press</t>
  </si>
  <si>
    <t>Error. Authors from U of Minnesota</t>
  </si>
  <si>
    <t>Columns are funding agencies (those with multiple organizations were funded by each). Rows are locations where open access versions of each article were available. Articles available in multiple locations were counted for each location - thus the total percentages add up to more than 100%.</t>
  </si>
  <si>
    <t>USDOE/NIH/USDHHS</t>
  </si>
  <si>
    <t>CDC/NIH/USDHHS</t>
  </si>
  <si>
    <t>NIH/USDHHS</t>
  </si>
  <si>
    <t>NIH/NSF/USDHHS</t>
  </si>
  <si>
    <t>USDOE/NSF</t>
  </si>
  <si>
    <t>USDOD/NSF</t>
  </si>
  <si>
    <t>Total</t>
  </si>
  <si>
    <t>% of 71 total articles</t>
  </si>
  <si>
    <t>No Open Access</t>
  </si>
  <si>
    <t>Open via Publisher</t>
  </si>
  <si>
    <t>Open via PubMed</t>
  </si>
  <si>
    <t>Open via arXiv</t>
  </si>
  <si>
    <t>Open via University of Denver Site</t>
  </si>
  <si>
    <t>Open via Non-DU University Site</t>
  </si>
  <si>
    <t>Open via ResearchGate</t>
  </si>
  <si>
    <t>Open via Semantic Scholar</t>
  </si>
  <si>
    <t>Open via Personal Site</t>
  </si>
  <si>
    <t>Other</t>
  </si>
  <si>
    <t>Columns are funding agencies. Rows are locations of open access versions of articles, counted by funder. Percentages are calculated as percentage of articles in specific location out of the total articles funded by a given funder.</t>
  </si>
  <si>
    <t>NIH</t>
  </si>
  <si>
    <t>CDC</t>
  </si>
  <si>
    <t>USDHHS</t>
  </si>
  <si>
    <t>USDOE</t>
  </si>
  <si>
    <t>PubMed</t>
  </si>
  <si>
    <t>Arxiv</t>
  </si>
  <si>
    <t>DU Site</t>
  </si>
  <si>
    <t>Other University Site</t>
  </si>
  <si>
    <t>ResearchGate</t>
  </si>
  <si>
    <t>Semantic Scholar</t>
  </si>
  <si>
    <t>Personal Site</t>
  </si>
  <si>
    <t>Total by Agency</t>
  </si>
  <si>
    <t>Open via Arxiv</t>
  </si>
  <si>
    <t>Open via DU Site</t>
  </si>
  <si>
    <t>Open via University Site</t>
  </si>
  <si>
    <t>Columns are departments. Rows are locations of open access versions of articles, counted by department. Percentages are calculated as number of articles on a specific platform out of the total articles from the specific department. Articles with authors from multiple departments are counted towards each department.</t>
  </si>
  <si>
    <t>Grad School of Social Work (n=4)</t>
  </si>
  <si>
    <t>Psychology (n=33)</t>
  </si>
  <si>
    <t>Physics &amp; Astronomy (n=11)</t>
  </si>
  <si>
    <t>Mechanical &amp; Materials Engineering (n=8)</t>
  </si>
  <si>
    <t>Mathematics (n=8)</t>
  </si>
  <si>
    <t>Knoebel Inst for Healthy Aging (n=1)</t>
  </si>
  <si>
    <t>Electrical &amp; Computer Engineering (n=3)</t>
  </si>
  <si>
    <t>Computer Science (n=5)</t>
  </si>
  <si>
    <t>Chemistry &amp; Biochemistry (n=22)</t>
  </si>
  <si>
    <t>Business Information &amp; Analytics (n=1)</t>
  </si>
  <si>
    <t>Biological Sciences (n=4)</t>
  </si>
  <si>
    <t>arXiv</t>
  </si>
  <si>
    <t>University of Denver Site</t>
  </si>
  <si>
    <t>Non-DU University Site</t>
  </si>
  <si>
    <t>Total by Dept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</si>
</sst>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1"/>
      <color theme="1"/>
      <name val="Calibri"/>
      <family val="2"/>
      <scheme val="minor"/>
    </font>
    <font>
      <sz val="11"/>
      <color theme="1"/>
      <name val="Calibri"/>
      <family val="2"/>
      <scheme val="minor"/>
    </font>
    <font>
      <sz val="11"/>
      <color rgb="FF1F3B47"/>
      <name val="Inherit"/>
    </font>
    <font>
      <b/>
      <sz val="11"/>
      <color theme="1"/>
      <name val="Inherit"/>
    </font>
    <font>
      <b/>
      <sz val="11"/>
      <color rgb="FFFF0000"/>
      <name val="Calibri"/>
      <family val="2"/>
      <scheme val="minor"/>
    </font>
    <font>
      <sz val="11"/>
      <color rgb="FFFF0000"/>
      <name val="Calibri"/>
      <family val="2"/>
      <scheme val="minor"/>
    </font>
    <font>
      <sz val="11"/>
      <color rgb="FF9BBB59"/>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F9F9F9"/>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20">
    <xf numFmtId="0" fontId="0" fillId="0" borderId="0" xfId="0"/>
    <xf numFmtId="9" fontId="0" fillId="0" borderId="0" xfId="1" applyFont="1"/>
    <xf numFmtId="0" fontId="0" fillId="0" borderId="0" xfId="0" applyAlignment="1">
      <alignment horizontal="center" vertical="center" wrapText="1"/>
    </xf>
    <xf numFmtId="0" fontId="5" fillId="0" borderId="0" xfId="0" applyFont="1"/>
    <xf numFmtId="9" fontId="0" fillId="0" borderId="0" xfId="1" applyFont="1" applyAlignment="1">
      <alignment wrapText="1"/>
    </xf>
    <xf numFmtId="0" fontId="0" fillId="0" borderId="1" xfId="0" applyBorder="1" applyAlignment="1">
      <alignment wrapText="1"/>
    </xf>
    <xf numFmtId="164" fontId="4" fillId="0" borderId="1" xfId="1" applyNumberFormat="1" applyFont="1" applyBorder="1" applyAlignment="1">
      <alignment wrapText="1"/>
    </xf>
    <xf numFmtId="0" fontId="0" fillId="0" borderId="1" xfId="0" applyBorder="1"/>
    <xf numFmtId="0" fontId="4" fillId="0" borderId="1" xfId="0" applyFont="1" applyBorder="1" applyAlignment="1">
      <alignment wrapText="1"/>
    </xf>
    <xf numFmtId="0" fontId="0" fillId="0" borderId="1" xfId="0" applyBorder="1" applyAlignment="1">
      <alignment vertical="center" wrapText="1"/>
    </xf>
    <xf numFmtId="0" fontId="6" fillId="0" borderId="1" xfId="0" applyFont="1" applyBorder="1" applyAlignment="1">
      <alignment wrapText="1"/>
    </xf>
    <xf numFmtId="0" fontId="2" fillId="3" borderId="1" xfId="0" applyFont="1" applyFill="1" applyBorder="1" applyAlignment="1">
      <alignment horizontal="left" vertical="top" wrapText="1" indent="1"/>
    </xf>
    <xf numFmtId="0" fontId="2" fillId="2" borderId="1" xfId="0" applyFont="1" applyFill="1" applyBorder="1" applyAlignment="1">
      <alignment horizontal="left" vertical="top" wrapText="1" indent="1"/>
    </xf>
    <xf numFmtId="0" fontId="6" fillId="0" borderId="1" xfId="0" applyFont="1" applyBorder="1" applyAlignment="1">
      <alignment horizontal="left" wrapText="1"/>
    </xf>
    <xf numFmtId="0" fontId="0" fillId="0" borderId="1" xfId="0" applyBorder="1" applyAlignment="1">
      <alignment horizontal="left" wrapText="1"/>
    </xf>
    <xf numFmtId="0" fontId="0" fillId="0" borderId="1" xfId="0" applyBorder="1" applyAlignment="1">
      <alignment horizontal="right"/>
    </xf>
    <xf numFmtId="0" fontId="0" fillId="0" borderId="1" xfId="0" applyBorder="1" applyAlignment="1">
      <alignment horizont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wrapText="1"/>
    </xf>
  </cellXfs>
  <cellStyles count="2">
    <cellStyle name="Normal" xfId="0" builtinId="0"/>
    <cellStyle name="Percent" xfId="1" builtinId="5"/>
  </cellStyles>
  <dxfs count="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DDDDDD"/>
      <color rgb="FFAA4499"/>
      <color rgb="FF882255"/>
      <color rgb="FFCC6677"/>
      <color rgb="FFDDCC77"/>
      <color rgb="FF117733"/>
      <color rgb="FF44AA99"/>
      <color rgb="FF88CCEE"/>
      <color rgb="FF332288"/>
      <color rgb="FFCC79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8"/>
  <sheetViews>
    <sheetView tabSelected="1" workbookViewId="0">
      <pane ySplit="6" topLeftCell="C7" activePane="bottomLeft" state="frozen"/>
      <selection pane="bottomLeft" activeCell="J1" sqref="J1:J1048576"/>
    </sheetView>
  </sheetViews>
  <sheetFormatPr defaultColWidth="9.140625" defaultRowHeight="15"/>
  <cols>
    <col min="1" max="1" width="21.42578125" style="5" customWidth="1"/>
    <col min="2" max="2" width="14" style="5" customWidth="1"/>
    <col min="3" max="6" width="13.85546875" style="7" customWidth="1"/>
    <col min="7" max="7" width="55" style="5" customWidth="1"/>
    <col min="8" max="8" width="15.140625" style="7" customWidth="1"/>
    <col min="9" max="9" width="25.7109375" style="7" customWidth="1"/>
    <col min="10" max="16384" width="9.140625" style="7"/>
  </cols>
  <sheetData>
    <row r="1" spans="1:9" ht="15" customHeight="1">
      <c r="A1" s="5" t="s">
        <v>0</v>
      </c>
      <c r="B1" s="6">
        <f>(B2+B3-B5)/B4</f>
        <v>0.61971830985915488</v>
      </c>
      <c r="C1" s="17" t="s">
        <v>1</v>
      </c>
      <c r="D1" s="17" t="s">
        <v>2</v>
      </c>
      <c r="E1" s="17" t="s">
        <v>3</v>
      </c>
      <c r="F1" s="17" t="s">
        <v>4</v>
      </c>
      <c r="G1" s="18" t="s">
        <v>5</v>
      </c>
      <c r="H1" s="18" t="s">
        <v>6</v>
      </c>
      <c r="I1" s="18" t="s">
        <v>7</v>
      </c>
    </row>
    <row r="2" spans="1:9" ht="30">
      <c r="A2" s="5" t="s">
        <v>8</v>
      </c>
      <c r="B2" s="8">
        <f>SUM(C7:C77)</f>
        <v>8</v>
      </c>
      <c r="C2" s="17"/>
      <c r="D2" s="17"/>
      <c r="E2" s="17"/>
      <c r="F2" s="17"/>
      <c r="G2" s="18"/>
      <c r="H2" s="18"/>
      <c r="I2" s="18"/>
    </row>
    <row r="3" spans="1:9" ht="30">
      <c r="A3" s="5" t="s">
        <v>9</v>
      </c>
      <c r="B3" s="8">
        <f>SUM(D7:D77)</f>
        <v>43</v>
      </c>
      <c r="C3" s="17"/>
      <c r="D3" s="17"/>
      <c r="E3" s="17"/>
      <c r="F3" s="17"/>
      <c r="G3" s="18"/>
      <c r="H3" s="18"/>
      <c r="I3" s="18"/>
    </row>
    <row r="4" spans="1:9">
      <c r="A4" s="5" t="s">
        <v>10</v>
      </c>
      <c r="B4" s="8">
        <f>COUNTA(C7:C77)</f>
        <v>71</v>
      </c>
      <c r="C4" s="17"/>
      <c r="D4" s="17"/>
      <c r="E4" s="17"/>
      <c r="F4" s="17"/>
      <c r="G4" s="18"/>
      <c r="H4" s="18"/>
      <c r="I4" s="18"/>
    </row>
    <row r="5" spans="1:9" ht="30">
      <c r="A5" s="5" t="s">
        <v>11</v>
      </c>
      <c r="B5" s="8">
        <f>SUM(E7:E77)</f>
        <v>7</v>
      </c>
      <c r="C5" s="17"/>
      <c r="D5" s="17"/>
      <c r="E5" s="17"/>
      <c r="F5" s="17"/>
      <c r="G5" s="18"/>
      <c r="H5" s="18"/>
      <c r="I5" s="18"/>
    </row>
    <row r="6" spans="1:9">
      <c r="A6" s="5" t="s">
        <v>12</v>
      </c>
      <c r="B6" s="5" t="s">
        <v>13</v>
      </c>
      <c r="C6" s="17"/>
      <c r="D6" s="17"/>
      <c r="E6" s="17"/>
      <c r="F6" s="9">
        <f>SUM(F7:F77)</f>
        <v>73</v>
      </c>
      <c r="G6" s="18"/>
      <c r="H6" s="18"/>
      <c r="I6" s="18"/>
    </row>
    <row r="7" spans="1:9" ht="30">
      <c r="A7" s="10" t="s">
        <v>14</v>
      </c>
      <c r="B7" s="5" t="s">
        <v>15</v>
      </c>
      <c r="C7" s="7">
        <v>0</v>
      </c>
      <c r="D7" s="7">
        <v>1</v>
      </c>
      <c r="E7" s="7">
        <v>0</v>
      </c>
      <c r="F7" s="7">
        <v>1</v>
      </c>
      <c r="G7" s="5" t="s">
        <v>16</v>
      </c>
      <c r="H7" s="11" t="s">
        <v>17</v>
      </c>
      <c r="I7" s="11" t="s">
        <v>18</v>
      </c>
    </row>
    <row r="8" spans="1:9" ht="30">
      <c r="A8" s="10" t="s">
        <v>14</v>
      </c>
      <c r="B8" s="5" t="s">
        <v>19</v>
      </c>
      <c r="C8" s="7">
        <v>0</v>
      </c>
      <c r="D8" s="7">
        <v>1</v>
      </c>
      <c r="E8" s="7">
        <v>0</v>
      </c>
      <c r="F8" s="7">
        <v>2</v>
      </c>
      <c r="G8" s="5" t="s">
        <v>20</v>
      </c>
      <c r="H8" s="12" t="s">
        <v>17</v>
      </c>
      <c r="I8" s="12" t="s">
        <v>21</v>
      </c>
    </row>
    <row r="9" spans="1:9">
      <c r="A9" s="10" t="s">
        <v>14</v>
      </c>
      <c r="B9" s="5" t="s">
        <v>22</v>
      </c>
      <c r="C9" s="7">
        <v>0</v>
      </c>
      <c r="D9" s="7">
        <v>0</v>
      </c>
      <c r="E9" s="7">
        <v>0</v>
      </c>
      <c r="F9" s="7">
        <v>0</v>
      </c>
      <c r="G9" s="5" t="s">
        <v>23</v>
      </c>
      <c r="H9" s="11" t="s">
        <v>17</v>
      </c>
      <c r="I9" s="11" t="s">
        <v>24</v>
      </c>
    </row>
    <row r="10" spans="1:9" ht="30">
      <c r="A10" s="10" t="s">
        <v>14</v>
      </c>
      <c r="B10" s="5" t="s">
        <v>25</v>
      </c>
      <c r="C10" s="7">
        <v>0</v>
      </c>
      <c r="D10" s="7">
        <v>1</v>
      </c>
      <c r="E10" s="7">
        <v>0</v>
      </c>
      <c r="F10" s="7">
        <v>1</v>
      </c>
      <c r="G10" s="5" t="s">
        <v>26</v>
      </c>
      <c r="H10" s="12" t="s">
        <v>27</v>
      </c>
      <c r="I10" s="12" t="s">
        <v>28</v>
      </c>
    </row>
    <row r="11" spans="1:9" ht="30">
      <c r="A11" s="10" t="s">
        <v>14</v>
      </c>
      <c r="B11" s="5" t="s">
        <v>19</v>
      </c>
      <c r="C11" s="7">
        <v>0</v>
      </c>
      <c r="D11" s="7">
        <v>1</v>
      </c>
      <c r="E11" s="7">
        <v>0</v>
      </c>
      <c r="F11" s="7">
        <v>1</v>
      </c>
      <c r="G11" s="5" t="s">
        <v>29</v>
      </c>
      <c r="H11" s="11" t="s">
        <v>17</v>
      </c>
      <c r="I11" s="11" t="s">
        <v>30</v>
      </c>
    </row>
    <row r="12" spans="1:9" ht="30">
      <c r="A12" s="10" t="s">
        <v>14</v>
      </c>
      <c r="B12" s="5" t="s">
        <v>25</v>
      </c>
      <c r="C12" s="7">
        <v>0</v>
      </c>
      <c r="D12" s="7">
        <v>1</v>
      </c>
      <c r="E12" s="7">
        <v>0</v>
      </c>
      <c r="F12" s="7">
        <v>1</v>
      </c>
      <c r="G12" s="5" t="s">
        <v>31</v>
      </c>
      <c r="H12" s="12" t="s">
        <v>32</v>
      </c>
      <c r="I12" s="12" t="s">
        <v>28</v>
      </c>
    </row>
    <row r="13" spans="1:9" ht="45">
      <c r="A13" s="10" t="s">
        <v>14</v>
      </c>
      <c r="B13" s="5" t="s">
        <v>33</v>
      </c>
      <c r="C13" s="7">
        <v>0</v>
      </c>
      <c r="D13" s="7">
        <v>1</v>
      </c>
      <c r="E13" s="7">
        <v>0</v>
      </c>
      <c r="F13" s="7">
        <v>1</v>
      </c>
      <c r="G13" s="5" t="s">
        <v>34</v>
      </c>
      <c r="H13" s="11" t="s">
        <v>32</v>
      </c>
      <c r="I13" s="11" t="s">
        <v>35</v>
      </c>
    </row>
    <row r="14" spans="1:9">
      <c r="A14" s="10" t="s">
        <v>14</v>
      </c>
      <c r="B14" s="5" t="s">
        <v>19</v>
      </c>
      <c r="C14" s="7">
        <v>0</v>
      </c>
      <c r="D14" s="7">
        <v>1</v>
      </c>
      <c r="E14" s="7">
        <v>0</v>
      </c>
      <c r="F14" s="7">
        <v>1</v>
      </c>
      <c r="G14" s="5" t="s">
        <v>16</v>
      </c>
      <c r="H14" s="12" t="s">
        <v>17</v>
      </c>
      <c r="I14" s="12" t="s">
        <v>21</v>
      </c>
    </row>
    <row r="15" spans="1:9" ht="60">
      <c r="A15" s="10" t="s">
        <v>14</v>
      </c>
      <c r="B15" s="5" t="s">
        <v>19</v>
      </c>
      <c r="C15" s="7">
        <v>1</v>
      </c>
      <c r="D15" s="7">
        <v>1</v>
      </c>
      <c r="E15" s="7">
        <v>1</v>
      </c>
      <c r="F15" s="7">
        <v>4</v>
      </c>
      <c r="G15" s="5" t="s">
        <v>36</v>
      </c>
      <c r="H15" s="11" t="s">
        <v>17</v>
      </c>
      <c r="I15" s="11" t="s">
        <v>18</v>
      </c>
    </row>
    <row r="16" spans="1:9" ht="45">
      <c r="A16" s="10" t="s">
        <v>14</v>
      </c>
      <c r="B16" s="5" t="s">
        <v>19</v>
      </c>
      <c r="C16" s="7">
        <v>0</v>
      </c>
      <c r="D16" s="7">
        <v>1</v>
      </c>
      <c r="E16" s="7">
        <v>0</v>
      </c>
      <c r="F16" s="7">
        <v>2</v>
      </c>
      <c r="G16" s="5" t="s">
        <v>37</v>
      </c>
      <c r="H16" s="12" t="s">
        <v>17</v>
      </c>
      <c r="I16" s="12" t="s">
        <v>24</v>
      </c>
    </row>
    <row r="17" spans="1:9" ht="30">
      <c r="A17" s="10" t="s">
        <v>14</v>
      </c>
      <c r="B17" s="5" t="s">
        <v>15</v>
      </c>
      <c r="C17" s="7">
        <v>0</v>
      </c>
      <c r="D17" s="7">
        <v>1</v>
      </c>
      <c r="E17" s="7">
        <v>0</v>
      </c>
      <c r="F17" s="7">
        <v>2</v>
      </c>
      <c r="G17" s="5" t="s">
        <v>38</v>
      </c>
      <c r="H17" s="11" t="s">
        <v>27</v>
      </c>
      <c r="I17" s="11" t="s">
        <v>21</v>
      </c>
    </row>
    <row r="18" spans="1:9" ht="30">
      <c r="A18" s="10" t="s">
        <v>14</v>
      </c>
      <c r="B18" s="5" t="s">
        <v>15</v>
      </c>
      <c r="C18" s="7">
        <v>0</v>
      </c>
      <c r="D18" s="7">
        <v>1</v>
      </c>
      <c r="E18" s="7">
        <v>0</v>
      </c>
      <c r="F18" s="7">
        <v>1</v>
      </c>
      <c r="G18" s="5" t="s">
        <v>39</v>
      </c>
      <c r="H18" s="12" t="s">
        <v>27</v>
      </c>
      <c r="I18" s="12" t="s">
        <v>21</v>
      </c>
    </row>
    <row r="19" spans="1:9" ht="30">
      <c r="A19" s="10" t="s">
        <v>14</v>
      </c>
      <c r="B19" s="5" t="s">
        <v>40</v>
      </c>
      <c r="C19" s="7">
        <v>1</v>
      </c>
      <c r="D19" s="7">
        <v>1</v>
      </c>
      <c r="E19" s="7">
        <v>1</v>
      </c>
      <c r="F19" s="7">
        <v>2</v>
      </c>
      <c r="G19" s="5" t="s">
        <v>41</v>
      </c>
      <c r="H19" s="11" t="s">
        <v>27</v>
      </c>
      <c r="I19" s="11" t="s">
        <v>24</v>
      </c>
    </row>
    <row r="20" spans="1:9" ht="45">
      <c r="A20" s="10" t="s">
        <v>14</v>
      </c>
      <c r="B20" s="5" t="s">
        <v>25</v>
      </c>
      <c r="C20" s="7">
        <v>1</v>
      </c>
      <c r="D20" s="7">
        <v>1</v>
      </c>
      <c r="E20" s="7">
        <v>1</v>
      </c>
      <c r="F20" s="7">
        <v>2</v>
      </c>
      <c r="G20" s="5" t="s">
        <v>42</v>
      </c>
      <c r="H20" s="12" t="s">
        <v>27</v>
      </c>
      <c r="I20" s="12" t="s">
        <v>43</v>
      </c>
    </row>
    <row r="21" spans="1:9">
      <c r="A21" s="10" t="s">
        <v>14</v>
      </c>
      <c r="B21" s="5" t="s">
        <v>19</v>
      </c>
      <c r="C21" s="7">
        <v>0</v>
      </c>
      <c r="D21" s="7">
        <v>0</v>
      </c>
      <c r="E21" s="7">
        <v>0</v>
      </c>
      <c r="F21" s="7">
        <v>0</v>
      </c>
      <c r="G21" s="5" t="s">
        <v>23</v>
      </c>
      <c r="H21" s="11" t="s">
        <v>17</v>
      </c>
      <c r="I21" s="11" t="s">
        <v>18</v>
      </c>
    </row>
    <row r="22" spans="1:9" ht="30">
      <c r="A22" s="10" t="s">
        <v>14</v>
      </c>
      <c r="B22" s="5" t="s">
        <v>19</v>
      </c>
      <c r="C22" s="7">
        <v>0</v>
      </c>
      <c r="D22" s="7">
        <v>1</v>
      </c>
      <c r="E22" s="7">
        <v>0</v>
      </c>
      <c r="F22" s="7">
        <v>2</v>
      </c>
      <c r="G22" s="5" t="s">
        <v>44</v>
      </c>
      <c r="H22" s="12" t="s">
        <v>17</v>
      </c>
      <c r="I22" s="12" t="s">
        <v>30</v>
      </c>
    </row>
    <row r="23" spans="1:9" ht="60">
      <c r="A23" s="10" t="s">
        <v>14</v>
      </c>
      <c r="B23" s="5" t="s">
        <v>19</v>
      </c>
      <c r="C23" s="7">
        <v>0</v>
      </c>
      <c r="D23" s="7">
        <v>1</v>
      </c>
      <c r="E23" s="7">
        <v>0</v>
      </c>
      <c r="F23" s="7">
        <v>4</v>
      </c>
      <c r="G23" s="5" t="s">
        <v>45</v>
      </c>
      <c r="H23" s="11" t="s">
        <v>17</v>
      </c>
      <c r="I23" s="11" t="s">
        <v>21</v>
      </c>
    </row>
    <row r="24" spans="1:9">
      <c r="A24" s="10" t="s">
        <v>14</v>
      </c>
      <c r="B24" s="5" t="s">
        <v>22</v>
      </c>
      <c r="C24" s="7">
        <v>0</v>
      </c>
      <c r="D24" s="7">
        <v>1</v>
      </c>
      <c r="E24" s="7">
        <v>0</v>
      </c>
      <c r="F24" s="7">
        <v>1</v>
      </c>
      <c r="G24" s="5" t="s">
        <v>46</v>
      </c>
      <c r="H24" s="12" t="s">
        <v>17</v>
      </c>
      <c r="I24" s="12" t="s">
        <v>21</v>
      </c>
    </row>
    <row r="25" spans="1:9" ht="30">
      <c r="A25" s="10" t="s">
        <v>14</v>
      </c>
      <c r="B25" s="5" t="s">
        <v>40</v>
      </c>
      <c r="C25" s="7">
        <v>0</v>
      </c>
      <c r="D25" s="7">
        <v>1</v>
      </c>
      <c r="E25" s="7">
        <v>0</v>
      </c>
      <c r="F25" s="7">
        <v>1</v>
      </c>
      <c r="G25" s="5" t="s">
        <v>16</v>
      </c>
      <c r="H25" s="11" t="s">
        <v>47</v>
      </c>
      <c r="I25" s="11" t="s">
        <v>43</v>
      </c>
    </row>
    <row r="26" spans="1:9">
      <c r="A26" s="10" t="s">
        <v>14</v>
      </c>
      <c r="B26" s="5" t="s">
        <v>19</v>
      </c>
      <c r="C26" s="7">
        <v>0</v>
      </c>
      <c r="D26" s="7">
        <v>0</v>
      </c>
      <c r="E26" s="7">
        <v>0</v>
      </c>
      <c r="F26" s="7">
        <v>0</v>
      </c>
      <c r="G26" s="5" t="s">
        <v>23</v>
      </c>
      <c r="H26" s="12" t="s">
        <v>17</v>
      </c>
      <c r="I26" s="12" t="s">
        <v>18</v>
      </c>
    </row>
    <row r="27" spans="1:9" ht="30">
      <c r="A27" s="10" t="s">
        <v>14</v>
      </c>
      <c r="B27" s="5" t="s">
        <v>48</v>
      </c>
      <c r="C27" s="7">
        <v>0</v>
      </c>
      <c r="D27" s="7">
        <v>0</v>
      </c>
      <c r="E27" s="7">
        <v>0</v>
      </c>
      <c r="F27" s="7">
        <v>0</v>
      </c>
      <c r="G27" s="5" t="s">
        <v>49</v>
      </c>
      <c r="H27" s="11" t="s">
        <v>27</v>
      </c>
      <c r="I27" s="11" t="s">
        <v>24</v>
      </c>
    </row>
    <row r="28" spans="1:9">
      <c r="A28" s="10" t="s">
        <v>14</v>
      </c>
      <c r="B28" s="5" t="s">
        <v>19</v>
      </c>
      <c r="C28" s="7">
        <v>0</v>
      </c>
      <c r="D28" s="7">
        <v>0</v>
      </c>
      <c r="E28" s="7">
        <v>0</v>
      </c>
      <c r="F28" s="7">
        <v>0</v>
      </c>
      <c r="G28" s="5" t="s">
        <v>23</v>
      </c>
      <c r="H28" s="12" t="s">
        <v>17</v>
      </c>
      <c r="I28" s="12" t="s">
        <v>18</v>
      </c>
    </row>
    <row r="29" spans="1:9" ht="45">
      <c r="A29" s="10" t="s">
        <v>14</v>
      </c>
      <c r="B29" s="5" t="s">
        <v>50</v>
      </c>
      <c r="C29" s="7">
        <v>0</v>
      </c>
      <c r="D29" s="7">
        <v>1</v>
      </c>
      <c r="E29" s="7">
        <v>0</v>
      </c>
      <c r="F29" s="7">
        <v>1</v>
      </c>
      <c r="G29" s="5" t="s">
        <v>51</v>
      </c>
      <c r="H29" s="11" t="s">
        <v>17</v>
      </c>
      <c r="I29" s="11" t="s">
        <v>21</v>
      </c>
    </row>
    <row r="30" spans="1:9" ht="75">
      <c r="A30" s="10" t="s">
        <v>14</v>
      </c>
      <c r="B30" s="5" t="s">
        <v>52</v>
      </c>
      <c r="C30" s="7">
        <v>0</v>
      </c>
      <c r="D30" s="7">
        <v>1</v>
      </c>
      <c r="E30" s="7">
        <v>0</v>
      </c>
      <c r="F30" s="7">
        <v>2</v>
      </c>
      <c r="G30" s="5" t="s">
        <v>53</v>
      </c>
      <c r="H30" s="12" t="s">
        <v>17</v>
      </c>
      <c r="I30" s="12" t="s">
        <v>21</v>
      </c>
    </row>
    <row r="31" spans="1:9" ht="30">
      <c r="A31" s="10" t="s">
        <v>14</v>
      </c>
      <c r="B31" s="5" t="s">
        <v>15</v>
      </c>
      <c r="C31" s="7">
        <v>0</v>
      </c>
      <c r="D31" s="7">
        <v>1</v>
      </c>
      <c r="E31" s="7">
        <v>0</v>
      </c>
      <c r="F31" s="7">
        <v>1</v>
      </c>
      <c r="G31" s="5" t="s">
        <v>16</v>
      </c>
      <c r="H31" s="11" t="s">
        <v>17</v>
      </c>
      <c r="I31" s="11" t="s">
        <v>18</v>
      </c>
    </row>
    <row r="32" spans="1:9">
      <c r="A32" s="10" t="s">
        <v>14</v>
      </c>
      <c r="B32" s="5" t="s">
        <v>19</v>
      </c>
      <c r="C32" s="7">
        <v>0</v>
      </c>
      <c r="D32" s="7">
        <v>0</v>
      </c>
      <c r="E32" s="7">
        <v>0</v>
      </c>
      <c r="F32" s="7">
        <v>0</v>
      </c>
      <c r="G32" s="5" t="s">
        <v>23</v>
      </c>
      <c r="H32" s="11" t="s">
        <v>17</v>
      </c>
      <c r="I32" s="11" t="s">
        <v>54</v>
      </c>
    </row>
    <row r="33" spans="1:9" ht="30">
      <c r="A33" s="10" t="s">
        <v>14</v>
      </c>
      <c r="B33" s="5" t="s">
        <v>15</v>
      </c>
      <c r="C33" s="7">
        <v>0</v>
      </c>
      <c r="D33" s="7">
        <v>0</v>
      </c>
      <c r="E33" s="7">
        <v>0</v>
      </c>
      <c r="F33" s="7">
        <v>0</v>
      </c>
      <c r="G33" s="5" t="s">
        <v>23</v>
      </c>
      <c r="H33" s="12" t="s">
        <v>27</v>
      </c>
      <c r="I33" s="12" t="s">
        <v>43</v>
      </c>
    </row>
    <row r="34" spans="1:9" ht="30">
      <c r="A34" s="10" t="s">
        <v>14</v>
      </c>
      <c r="B34" s="5" t="s">
        <v>19</v>
      </c>
      <c r="C34" s="7">
        <v>0</v>
      </c>
      <c r="D34" s="7">
        <v>1</v>
      </c>
      <c r="E34" s="7">
        <v>0</v>
      </c>
      <c r="F34" s="7">
        <v>2</v>
      </c>
      <c r="G34" s="5" t="s">
        <v>44</v>
      </c>
      <c r="H34" s="11" t="s">
        <v>17</v>
      </c>
      <c r="I34" s="11" t="s">
        <v>18</v>
      </c>
    </row>
    <row r="35" spans="1:9" ht="30">
      <c r="A35" s="10" t="s">
        <v>14</v>
      </c>
      <c r="B35" s="5" t="s">
        <v>15</v>
      </c>
      <c r="C35" s="7">
        <v>0</v>
      </c>
      <c r="D35" s="7">
        <v>1</v>
      </c>
      <c r="E35" s="7">
        <v>0</v>
      </c>
      <c r="F35" s="7">
        <v>1</v>
      </c>
      <c r="G35" s="5" t="s">
        <v>46</v>
      </c>
      <c r="H35" s="12" t="s">
        <v>27</v>
      </c>
      <c r="I35" s="12" t="s">
        <v>43</v>
      </c>
    </row>
    <row r="36" spans="1:9">
      <c r="A36" s="10" t="s">
        <v>14</v>
      </c>
      <c r="B36" s="5" t="s">
        <v>55</v>
      </c>
      <c r="C36" s="7">
        <v>0</v>
      </c>
      <c r="D36" s="7">
        <v>1</v>
      </c>
      <c r="E36" s="7">
        <v>0</v>
      </c>
      <c r="F36" s="7">
        <v>1</v>
      </c>
      <c r="G36" s="5" t="s">
        <v>56</v>
      </c>
      <c r="H36" s="11" t="s">
        <v>17</v>
      </c>
      <c r="I36" s="11" t="s">
        <v>21</v>
      </c>
    </row>
    <row r="37" spans="1:9" ht="45">
      <c r="A37" s="10" t="s">
        <v>14</v>
      </c>
      <c r="B37" s="5" t="s">
        <v>33</v>
      </c>
      <c r="C37" s="7">
        <v>0</v>
      </c>
      <c r="D37" s="7">
        <v>0</v>
      </c>
      <c r="E37" s="7">
        <v>0</v>
      </c>
      <c r="F37" s="7">
        <v>0</v>
      </c>
      <c r="G37" s="5" t="s">
        <v>23</v>
      </c>
      <c r="H37" s="12" t="s">
        <v>57</v>
      </c>
      <c r="I37" s="12" t="s">
        <v>35</v>
      </c>
    </row>
    <row r="38" spans="1:9" ht="30">
      <c r="A38" s="10" t="s">
        <v>14</v>
      </c>
      <c r="B38" s="5" t="s">
        <v>15</v>
      </c>
      <c r="C38" s="7">
        <v>0</v>
      </c>
      <c r="D38" s="7">
        <v>1</v>
      </c>
      <c r="E38" s="7">
        <v>0</v>
      </c>
      <c r="F38" s="7">
        <v>1</v>
      </c>
      <c r="G38" s="5" t="s">
        <v>58</v>
      </c>
      <c r="H38" s="11" t="s">
        <v>17</v>
      </c>
      <c r="I38" s="11" t="s">
        <v>43</v>
      </c>
    </row>
    <row r="39" spans="1:9">
      <c r="A39" s="10" t="s">
        <v>14</v>
      </c>
      <c r="B39" s="5" t="s">
        <v>19</v>
      </c>
      <c r="C39" s="7">
        <v>0</v>
      </c>
      <c r="D39" s="7">
        <v>0</v>
      </c>
      <c r="E39" s="7">
        <v>0</v>
      </c>
      <c r="F39" s="7">
        <v>0</v>
      </c>
      <c r="G39" s="5" t="s">
        <v>23</v>
      </c>
      <c r="H39" s="12" t="s">
        <v>17</v>
      </c>
      <c r="I39" s="12" t="s">
        <v>24</v>
      </c>
    </row>
    <row r="40" spans="1:9" ht="30">
      <c r="A40" s="10" t="s">
        <v>14</v>
      </c>
      <c r="B40" s="5" t="s">
        <v>15</v>
      </c>
      <c r="C40" s="7">
        <v>0</v>
      </c>
      <c r="D40" s="7">
        <v>0</v>
      </c>
      <c r="E40" s="7">
        <v>0</v>
      </c>
      <c r="F40" s="7">
        <v>0</v>
      </c>
      <c r="G40" s="5" t="s">
        <v>23</v>
      </c>
      <c r="H40" s="11" t="s">
        <v>27</v>
      </c>
      <c r="I40" s="11" t="s">
        <v>43</v>
      </c>
    </row>
    <row r="41" spans="1:9" ht="30">
      <c r="A41" s="10" t="s">
        <v>14</v>
      </c>
      <c r="B41" s="5" t="s">
        <v>15</v>
      </c>
      <c r="C41" s="7">
        <v>0</v>
      </c>
      <c r="D41" s="7">
        <v>0</v>
      </c>
      <c r="E41" s="7">
        <v>0</v>
      </c>
      <c r="F41" s="7">
        <v>0</v>
      </c>
      <c r="G41" s="5" t="s">
        <v>23</v>
      </c>
      <c r="H41" s="12" t="s">
        <v>27</v>
      </c>
      <c r="I41" s="12" t="s">
        <v>43</v>
      </c>
    </row>
    <row r="42" spans="1:9" ht="30">
      <c r="A42" s="10" t="s">
        <v>14</v>
      </c>
      <c r="B42" s="5" t="s">
        <v>19</v>
      </c>
      <c r="C42" s="7">
        <v>1</v>
      </c>
      <c r="D42" s="7">
        <v>0</v>
      </c>
      <c r="E42" s="7">
        <v>0</v>
      </c>
      <c r="F42" s="7">
        <v>1</v>
      </c>
      <c r="G42" s="5" t="s">
        <v>59</v>
      </c>
      <c r="H42" s="11" t="s">
        <v>17</v>
      </c>
      <c r="I42" s="11" t="s">
        <v>21</v>
      </c>
    </row>
    <row r="43" spans="1:9" ht="60">
      <c r="A43" s="10" t="s">
        <v>14</v>
      </c>
      <c r="B43" s="5" t="s">
        <v>60</v>
      </c>
      <c r="C43" s="7">
        <v>0</v>
      </c>
      <c r="D43" s="7">
        <v>1</v>
      </c>
      <c r="E43" s="7">
        <v>0</v>
      </c>
      <c r="F43" s="7">
        <v>1</v>
      </c>
      <c r="G43" s="5" t="s">
        <v>56</v>
      </c>
      <c r="H43" s="12" t="s">
        <v>17</v>
      </c>
      <c r="I43" s="12" t="s">
        <v>21</v>
      </c>
    </row>
    <row r="44" spans="1:9" ht="30">
      <c r="A44" s="10" t="s">
        <v>14</v>
      </c>
      <c r="B44" s="5" t="s">
        <v>19</v>
      </c>
      <c r="C44" s="7">
        <v>0</v>
      </c>
      <c r="D44" s="7">
        <v>1</v>
      </c>
      <c r="E44" s="7">
        <v>0</v>
      </c>
      <c r="F44" s="7">
        <v>1</v>
      </c>
      <c r="G44" s="5" t="s">
        <v>61</v>
      </c>
      <c r="H44" s="11" t="s">
        <v>17</v>
      </c>
      <c r="I44" s="11" t="s">
        <v>18</v>
      </c>
    </row>
    <row r="45" spans="1:9" ht="28.5" customHeight="1">
      <c r="A45" s="13" t="s">
        <v>14</v>
      </c>
      <c r="B45" s="14" t="s">
        <v>25</v>
      </c>
      <c r="C45" s="15">
        <v>0</v>
      </c>
      <c r="D45" s="15">
        <v>1</v>
      </c>
      <c r="E45" s="15">
        <v>0</v>
      </c>
      <c r="F45" s="15">
        <v>1</v>
      </c>
      <c r="G45" s="14" t="s">
        <v>62</v>
      </c>
      <c r="H45" s="12" t="s">
        <v>27</v>
      </c>
      <c r="I45" s="12" t="s">
        <v>63</v>
      </c>
    </row>
    <row r="46" spans="1:9" ht="45">
      <c r="A46" s="10" t="s">
        <v>14</v>
      </c>
      <c r="B46" s="5" t="s">
        <v>64</v>
      </c>
      <c r="C46" s="7">
        <v>0</v>
      </c>
      <c r="D46" s="7">
        <v>1</v>
      </c>
      <c r="E46" s="7">
        <v>0</v>
      </c>
      <c r="F46" s="7">
        <v>3</v>
      </c>
      <c r="G46" s="5" t="s">
        <v>65</v>
      </c>
      <c r="H46" s="11" t="s">
        <v>27</v>
      </c>
      <c r="I46" s="11" t="s">
        <v>21</v>
      </c>
    </row>
    <row r="47" spans="1:9" ht="75">
      <c r="A47" s="10" t="s">
        <v>14</v>
      </c>
      <c r="B47" s="5" t="s">
        <v>52</v>
      </c>
      <c r="C47" s="7">
        <v>0</v>
      </c>
      <c r="D47" s="7">
        <v>1</v>
      </c>
      <c r="E47" s="7">
        <v>0</v>
      </c>
      <c r="F47" s="7">
        <v>2</v>
      </c>
      <c r="G47" s="5" t="s">
        <v>66</v>
      </c>
      <c r="H47" s="12" t="s">
        <v>17</v>
      </c>
      <c r="I47" s="12" t="s">
        <v>21</v>
      </c>
    </row>
    <row r="48" spans="1:9" ht="75">
      <c r="A48" s="10" t="s">
        <v>14</v>
      </c>
      <c r="B48" s="5" t="s">
        <v>52</v>
      </c>
      <c r="C48" s="7">
        <v>0</v>
      </c>
      <c r="D48" s="7">
        <v>1</v>
      </c>
      <c r="E48" s="7">
        <v>0</v>
      </c>
      <c r="F48" s="7">
        <v>1</v>
      </c>
      <c r="G48" s="5" t="s">
        <v>16</v>
      </c>
      <c r="H48" s="11" t="s">
        <v>17</v>
      </c>
      <c r="I48" s="11" t="s">
        <v>21</v>
      </c>
    </row>
    <row r="49" spans="1:9" ht="30">
      <c r="A49" s="10" t="s">
        <v>14</v>
      </c>
      <c r="B49" s="5" t="s">
        <v>64</v>
      </c>
      <c r="C49" s="7">
        <v>0</v>
      </c>
      <c r="D49" s="7">
        <v>1</v>
      </c>
      <c r="E49" s="7">
        <v>0</v>
      </c>
      <c r="F49" s="7">
        <v>2</v>
      </c>
      <c r="G49" s="5" t="s">
        <v>67</v>
      </c>
      <c r="H49" s="12" t="s">
        <v>27</v>
      </c>
      <c r="I49" s="12" t="s">
        <v>21</v>
      </c>
    </row>
    <row r="50" spans="1:9" ht="30">
      <c r="A50" s="10" t="s">
        <v>14</v>
      </c>
      <c r="B50" s="5" t="s">
        <v>15</v>
      </c>
      <c r="C50" s="7">
        <v>0</v>
      </c>
      <c r="D50" s="7">
        <v>0</v>
      </c>
      <c r="E50" s="7">
        <v>0</v>
      </c>
      <c r="F50" s="7">
        <v>0</v>
      </c>
      <c r="G50" s="5" t="s">
        <v>23</v>
      </c>
      <c r="H50" s="11" t="s">
        <v>27</v>
      </c>
      <c r="I50" s="11" t="s">
        <v>43</v>
      </c>
    </row>
    <row r="51" spans="1:9" ht="30">
      <c r="A51" s="10" t="s">
        <v>14</v>
      </c>
      <c r="B51" s="5" t="s">
        <v>25</v>
      </c>
      <c r="C51" s="7">
        <v>0</v>
      </c>
      <c r="D51" s="7">
        <v>1</v>
      </c>
      <c r="E51" s="7">
        <v>0</v>
      </c>
      <c r="F51" s="7">
        <v>1</v>
      </c>
      <c r="G51" s="5" t="s">
        <v>56</v>
      </c>
      <c r="H51" s="12" t="s">
        <v>68</v>
      </c>
      <c r="I51" s="12" t="s">
        <v>43</v>
      </c>
    </row>
    <row r="52" spans="1:9" ht="45">
      <c r="A52" s="10" t="s">
        <v>14</v>
      </c>
      <c r="B52" s="5" t="s">
        <v>50</v>
      </c>
      <c r="C52" s="7">
        <v>0</v>
      </c>
      <c r="D52" s="7">
        <v>1</v>
      </c>
      <c r="E52" s="7">
        <v>0</v>
      </c>
      <c r="F52" s="7">
        <v>1</v>
      </c>
      <c r="G52" s="5" t="s">
        <v>56</v>
      </c>
      <c r="H52" s="11" t="s">
        <v>17</v>
      </c>
      <c r="I52" s="11" t="s">
        <v>21</v>
      </c>
    </row>
    <row r="53" spans="1:9">
      <c r="A53" s="10" t="s">
        <v>14</v>
      </c>
      <c r="B53" s="5" t="s">
        <v>22</v>
      </c>
      <c r="C53" s="7">
        <v>0</v>
      </c>
      <c r="D53" s="7">
        <v>0</v>
      </c>
      <c r="E53" s="7">
        <v>0</v>
      </c>
      <c r="F53" s="7">
        <v>0</v>
      </c>
      <c r="G53" s="5" t="s">
        <v>23</v>
      </c>
      <c r="H53" s="12" t="s">
        <v>17</v>
      </c>
      <c r="I53" s="12" t="s">
        <v>54</v>
      </c>
    </row>
    <row r="54" spans="1:9">
      <c r="A54" s="10" t="s">
        <v>14</v>
      </c>
      <c r="B54" s="5" t="s">
        <v>19</v>
      </c>
      <c r="C54" s="7">
        <v>0</v>
      </c>
      <c r="D54" s="7">
        <v>0</v>
      </c>
      <c r="E54" s="7">
        <v>0</v>
      </c>
      <c r="F54" s="7">
        <v>0</v>
      </c>
      <c r="G54" s="5" t="s">
        <v>23</v>
      </c>
      <c r="H54" s="11" t="s">
        <v>17</v>
      </c>
      <c r="I54" s="11" t="s">
        <v>21</v>
      </c>
    </row>
    <row r="55" spans="1:9" ht="30">
      <c r="A55" s="10" t="s">
        <v>14</v>
      </c>
      <c r="B55" s="5" t="s">
        <v>15</v>
      </c>
      <c r="C55" s="7">
        <v>0</v>
      </c>
      <c r="D55" s="7">
        <v>0</v>
      </c>
      <c r="E55" s="7">
        <v>0</v>
      </c>
      <c r="F55" s="7">
        <v>0</v>
      </c>
      <c r="G55" s="5" t="s">
        <v>23</v>
      </c>
      <c r="H55" s="12" t="s">
        <v>27</v>
      </c>
      <c r="I55" s="12" t="s">
        <v>43</v>
      </c>
    </row>
    <row r="56" spans="1:9" ht="30">
      <c r="A56" s="10" t="s">
        <v>14</v>
      </c>
      <c r="B56" s="5" t="s">
        <v>15</v>
      </c>
      <c r="C56" s="7">
        <v>0</v>
      </c>
      <c r="D56" s="7">
        <v>0</v>
      </c>
      <c r="E56" s="7">
        <v>0</v>
      </c>
      <c r="F56" s="7">
        <v>0</v>
      </c>
      <c r="G56" s="5" t="s">
        <v>23</v>
      </c>
      <c r="H56" s="11" t="s">
        <v>27</v>
      </c>
      <c r="I56" s="11" t="s">
        <v>43</v>
      </c>
    </row>
    <row r="57" spans="1:9" ht="45">
      <c r="A57" s="10" t="s">
        <v>14</v>
      </c>
      <c r="B57" s="5" t="s">
        <v>50</v>
      </c>
      <c r="C57" s="7">
        <v>0</v>
      </c>
      <c r="D57" s="7">
        <v>0</v>
      </c>
      <c r="E57" s="7">
        <v>0</v>
      </c>
      <c r="F57" s="7">
        <v>0</v>
      </c>
      <c r="G57" s="5" t="s">
        <v>23</v>
      </c>
      <c r="H57" s="11" t="s">
        <v>17</v>
      </c>
      <c r="I57" s="11" t="s">
        <v>18</v>
      </c>
    </row>
    <row r="58" spans="1:9" ht="45">
      <c r="A58" s="10" t="s">
        <v>14</v>
      </c>
      <c r="B58" s="5" t="s">
        <v>33</v>
      </c>
      <c r="C58" s="7">
        <v>0</v>
      </c>
      <c r="D58" s="7">
        <v>1</v>
      </c>
      <c r="E58" s="7">
        <v>0</v>
      </c>
      <c r="F58" s="7">
        <v>1</v>
      </c>
      <c r="G58" s="5" t="s">
        <v>56</v>
      </c>
      <c r="H58" s="12" t="s">
        <v>27</v>
      </c>
      <c r="I58" s="12" t="s">
        <v>35</v>
      </c>
    </row>
    <row r="59" spans="1:9">
      <c r="A59" s="10" t="s">
        <v>14</v>
      </c>
      <c r="B59" s="5" t="s">
        <v>19</v>
      </c>
      <c r="C59" s="7">
        <v>0</v>
      </c>
      <c r="D59" s="7">
        <v>0</v>
      </c>
      <c r="E59" s="7">
        <v>0</v>
      </c>
      <c r="F59" s="7">
        <v>0</v>
      </c>
      <c r="G59" s="5" t="s">
        <v>23</v>
      </c>
      <c r="H59" s="11" t="s">
        <v>17</v>
      </c>
      <c r="I59" s="11" t="s">
        <v>18</v>
      </c>
    </row>
    <row r="60" spans="1:9" ht="30">
      <c r="A60" s="10" t="s">
        <v>14</v>
      </c>
      <c r="B60" s="5" t="s">
        <v>15</v>
      </c>
      <c r="C60" s="7">
        <v>0</v>
      </c>
      <c r="D60" s="7">
        <v>0</v>
      </c>
      <c r="E60" s="7">
        <v>0</v>
      </c>
      <c r="F60" s="7">
        <v>0</v>
      </c>
      <c r="G60" s="5" t="s">
        <v>23</v>
      </c>
      <c r="H60" s="12" t="s">
        <v>27</v>
      </c>
      <c r="I60" s="12" t="s">
        <v>43</v>
      </c>
    </row>
    <row r="61" spans="1:9" ht="28.5">
      <c r="A61" s="10" t="s">
        <v>14</v>
      </c>
      <c r="B61" s="5" t="s">
        <v>19</v>
      </c>
      <c r="C61" s="7">
        <v>0</v>
      </c>
      <c r="D61" s="7">
        <v>0</v>
      </c>
      <c r="E61" s="7">
        <v>0</v>
      </c>
      <c r="F61" s="7">
        <v>0</v>
      </c>
      <c r="G61" s="5" t="s">
        <v>23</v>
      </c>
      <c r="H61" s="11" t="s">
        <v>68</v>
      </c>
      <c r="I61" s="11" t="s">
        <v>21</v>
      </c>
    </row>
    <row r="62" spans="1:9" ht="28.5">
      <c r="A62" s="10" t="s">
        <v>14</v>
      </c>
      <c r="B62" s="5" t="s">
        <v>19</v>
      </c>
      <c r="C62" s="7">
        <v>0</v>
      </c>
      <c r="D62" s="7">
        <v>0</v>
      </c>
      <c r="E62" s="7">
        <v>0</v>
      </c>
      <c r="F62" s="7">
        <v>0</v>
      </c>
      <c r="G62" s="5" t="s">
        <v>23</v>
      </c>
      <c r="H62" s="12" t="s">
        <v>17</v>
      </c>
      <c r="I62" s="12" t="s">
        <v>30</v>
      </c>
    </row>
    <row r="63" spans="1:9" ht="45">
      <c r="A63" s="10" t="s">
        <v>14</v>
      </c>
      <c r="B63" s="5" t="s">
        <v>19</v>
      </c>
      <c r="C63" s="7">
        <v>0</v>
      </c>
      <c r="D63" s="7">
        <v>1</v>
      </c>
      <c r="E63" s="7">
        <v>0</v>
      </c>
      <c r="F63" s="7">
        <v>2</v>
      </c>
      <c r="G63" s="5" t="s">
        <v>69</v>
      </c>
      <c r="H63" s="11" t="s">
        <v>17</v>
      </c>
      <c r="I63" s="11" t="s">
        <v>21</v>
      </c>
    </row>
    <row r="64" spans="1:9" ht="45">
      <c r="A64" s="10" t="s">
        <v>14</v>
      </c>
      <c r="B64" s="5" t="s">
        <v>19</v>
      </c>
      <c r="C64" s="7">
        <v>0</v>
      </c>
      <c r="D64" s="7">
        <v>1</v>
      </c>
      <c r="E64" s="7">
        <v>0</v>
      </c>
      <c r="F64" s="7">
        <v>3</v>
      </c>
      <c r="G64" s="5" t="s">
        <v>70</v>
      </c>
      <c r="H64" s="12" t="s">
        <v>71</v>
      </c>
      <c r="I64" s="12" t="s">
        <v>21</v>
      </c>
    </row>
    <row r="65" spans="1:9" ht="28.5">
      <c r="A65" s="10" t="s">
        <v>14</v>
      </c>
      <c r="B65" s="5" t="s">
        <v>19</v>
      </c>
      <c r="C65" s="7">
        <v>0</v>
      </c>
      <c r="D65" s="7">
        <v>0</v>
      </c>
      <c r="E65" s="7">
        <v>0</v>
      </c>
      <c r="F65" s="7">
        <v>0</v>
      </c>
      <c r="G65" s="5" t="s">
        <v>23</v>
      </c>
      <c r="H65" s="11" t="s">
        <v>17</v>
      </c>
      <c r="I65" s="11" t="s">
        <v>30</v>
      </c>
    </row>
    <row r="66" spans="1:9" ht="30">
      <c r="A66" s="10" t="s">
        <v>14</v>
      </c>
      <c r="B66" s="5" t="s">
        <v>25</v>
      </c>
      <c r="C66" s="7">
        <v>0</v>
      </c>
      <c r="D66" s="7">
        <v>1</v>
      </c>
      <c r="E66" s="7">
        <v>0</v>
      </c>
      <c r="F66" s="7">
        <v>1</v>
      </c>
      <c r="G66" s="5" t="s">
        <v>72</v>
      </c>
      <c r="H66" s="12" t="s">
        <v>73</v>
      </c>
      <c r="I66" s="12" t="s">
        <v>74</v>
      </c>
    </row>
    <row r="67" spans="1:9">
      <c r="A67" s="10" t="s">
        <v>14</v>
      </c>
      <c r="B67" s="5" t="s">
        <v>64</v>
      </c>
      <c r="C67" s="7">
        <v>0</v>
      </c>
      <c r="D67" s="7">
        <v>1</v>
      </c>
      <c r="E67" s="7">
        <v>0</v>
      </c>
      <c r="F67" s="7">
        <v>1</v>
      </c>
      <c r="G67" s="5" t="s">
        <v>72</v>
      </c>
      <c r="H67" s="11" t="s">
        <v>27</v>
      </c>
      <c r="I67" s="11" t="s">
        <v>21</v>
      </c>
    </row>
    <row r="68" spans="1:9" ht="60">
      <c r="A68" s="10" t="s">
        <v>14</v>
      </c>
      <c r="B68" s="5" t="s">
        <v>75</v>
      </c>
      <c r="C68" s="7">
        <v>0</v>
      </c>
      <c r="D68" s="7">
        <v>0</v>
      </c>
      <c r="E68" s="7">
        <v>0</v>
      </c>
      <c r="F68" s="7">
        <v>0</v>
      </c>
      <c r="G68" s="5" t="s">
        <v>23</v>
      </c>
      <c r="H68" s="12" t="s">
        <v>27</v>
      </c>
      <c r="I68" s="12" t="s">
        <v>21</v>
      </c>
    </row>
    <row r="69" spans="1:9" ht="75">
      <c r="A69" s="10" t="s">
        <v>14</v>
      </c>
      <c r="B69" s="5" t="s">
        <v>52</v>
      </c>
      <c r="C69" s="7">
        <v>0</v>
      </c>
      <c r="D69" s="7">
        <v>0</v>
      </c>
      <c r="E69" s="7">
        <v>0</v>
      </c>
      <c r="F69" s="7">
        <v>0</v>
      </c>
      <c r="G69" s="5" t="s">
        <v>23</v>
      </c>
      <c r="H69" s="11" t="s">
        <v>17</v>
      </c>
      <c r="I69" s="11" t="s">
        <v>18</v>
      </c>
    </row>
    <row r="70" spans="1:9" ht="45">
      <c r="A70" s="10" t="s">
        <v>14</v>
      </c>
      <c r="B70" s="5" t="s">
        <v>50</v>
      </c>
      <c r="C70" s="7">
        <v>0</v>
      </c>
      <c r="D70" s="7">
        <v>0</v>
      </c>
      <c r="E70" s="7">
        <v>0</v>
      </c>
      <c r="F70" s="7">
        <v>0</v>
      </c>
      <c r="G70" s="5" t="s">
        <v>76</v>
      </c>
      <c r="H70" s="9" t="s">
        <v>17</v>
      </c>
      <c r="I70" s="9" t="s">
        <v>24</v>
      </c>
    </row>
    <row r="71" spans="1:9" ht="30">
      <c r="A71" s="10" t="s">
        <v>14</v>
      </c>
      <c r="B71" s="5" t="s">
        <v>22</v>
      </c>
      <c r="C71" s="7">
        <v>0</v>
      </c>
      <c r="D71" s="7">
        <v>0</v>
      </c>
      <c r="E71" s="7">
        <v>0</v>
      </c>
      <c r="F71" s="7">
        <v>0</v>
      </c>
      <c r="G71" s="5" t="s">
        <v>76</v>
      </c>
      <c r="H71" s="9" t="s">
        <v>17</v>
      </c>
      <c r="I71" s="9" t="s">
        <v>24</v>
      </c>
    </row>
    <row r="72" spans="1:9" ht="30">
      <c r="A72" s="10" t="s">
        <v>14</v>
      </c>
      <c r="B72" s="5" t="s">
        <v>19</v>
      </c>
      <c r="C72" s="7">
        <v>0</v>
      </c>
      <c r="D72" s="7">
        <v>0</v>
      </c>
      <c r="E72" s="7">
        <v>0</v>
      </c>
      <c r="F72" s="7">
        <v>0</v>
      </c>
      <c r="G72" s="5" t="s">
        <v>76</v>
      </c>
      <c r="H72" s="9" t="s">
        <v>17</v>
      </c>
      <c r="I72" s="9" t="s">
        <v>24</v>
      </c>
    </row>
    <row r="73" spans="1:9" ht="30">
      <c r="A73" s="10" t="s">
        <v>14</v>
      </c>
      <c r="B73" s="5" t="s">
        <v>64</v>
      </c>
      <c r="C73" s="7">
        <v>0</v>
      </c>
      <c r="D73" s="7">
        <v>1</v>
      </c>
      <c r="E73" s="7">
        <v>0</v>
      </c>
      <c r="F73" s="7">
        <v>2</v>
      </c>
      <c r="G73" s="5" t="s">
        <v>67</v>
      </c>
      <c r="H73" s="9" t="s">
        <v>27</v>
      </c>
      <c r="I73" s="9" t="s">
        <v>24</v>
      </c>
    </row>
    <row r="74" spans="1:9" ht="45">
      <c r="A74" s="10" t="s">
        <v>14</v>
      </c>
      <c r="B74" s="5" t="s">
        <v>15</v>
      </c>
      <c r="C74" s="7">
        <v>1</v>
      </c>
      <c r="D74" s="7">
        <v>1</v>
      </c>
      <c r="E74" s="7">
        <v>1</v>
      </c>
      <c r="F74" s="7">
        <v>3</v>
      </c>
      <c r="G74" s="5" t="s">
        <v>77</v>
      </c>
      <c r="H74" s="9" t="s">
        <v>17</v>
      </c>
      <c r="I74" s="9" t="s">
        <v>43</v>
      </c>
    </row>
    <row r="75" spans="1:9" ht="30">
      <c r="A75" s="13" t="s">
        <v>14</v>
      </c>
      <c r="B75" s="14" t="s">
        <v>25</v>
      </c>
      <c r="C75" s="15">
        <v>1</v>
      </c>
      <c r="D75" s="16">
        <v>1</v>
      </c>
      <c r="E75" s="15">
        <v>1</v>
      </c>
      <c r="F75" s="7">
        <v>2</v>
      </c>
      <c r="G75" s="5" t="s">
        <v>78</v>
      </c>
      <c r="H75" s="9" t="s">
        <v>73</v>
      </c>
      <c r="I75" s="9" t="s">
        <v>74</v>
      </c>
    </row>
    <row r="76" spans="1:9" ht="45" customHeight="1">
      <c r="A76" s="13" t="s">
        <v>14</v>
      </c>
      <c r="B76" s="14" t="s">
        <v>25</v>
      </c>
      <c r="C76" s="15">
        <v>1</v>
      </c>
      <c r="D76" s="16">
        <v>1</v>
      </c>
      <c r="E76" s="15">
        <v>1</v>
      </c>
      <c r="F76" s="7">
        <v>3</v>
      </c>
      <c r="G76" s="5" t="s">
        <v>79</v>
      </c>
      <c r="H76" s="9" t="s">
        <v>73</v>
      </c>
      <c r="I76" s="9" t="s">
        <v>74</v>
      </c>
    </row>
    <row r="77" spans="1:9" ht="60">
      <c r="A77" s="10" t="s">
        <v>14</v>
      </c>
      <c r="B77" s="5" t="s">
        <v>48</v>
      </c>
      <c r="C77" s="7">
        <v>1</v>
      </c>
      <c r="D77" s="7">
        <v>1</v>
      </c>
      <c r="E77" s="7">
        <v>1</v>
      </c>
      <c r="F77" s="7">
        <v>3</v>
      </c>
      <c r="G77" s="5" t="s">
        <v>80</v>
      </c>
      <c r="H77" s="9" t="s">
        <v>27</v>
      </c>
      <c r="I77" s="9" t="s">
        <v>81</v>
      </c>
    </row>
    <row r="78" spans="1:9" ht="30">
      <c r="A78" s="5" t="s">
        <v>82</v>
      </c>
      <c r="H78" s="12" t="s">
        <v>27</v>
      </c>
      <c r="I78" s="12" t="s">
        <v>18</v>
      </c>
    </row>
  </sheetData>
  <mergeCells count="7">
    <mergeCell ref="F1:F5"/>
    <mergeCell ref="C1:C6"/>
    <mergeCell ref="D1:D6"/>
    <mergeCell ref="E1:E6"/>
    <mergeCell ref="G1:G6"/>
    <mergeCell ref="H1:H6"/>
    <mergeCell ref="I1:I6"/>
  </mergeCells>
  <conditionalFormatting sqref="B1">
    <cfRule type="cellIs" dxfId="8" priority="7" operator="greaterThan">
      <formula>0.6</formula>
    </cfRule>
    <cfRule type="cellIs" dxfId="7" priority="8" operator="between">
      <formula>0.31</formula>
      <formula>0.6</formula>
    </cfRule>
    <cfRule type="cellIs" dxfId="6" priority="9" operator="lessThan">
      <formula>0.3</formula>
    </cfRule>
  </conditionalFormatting>
  <conditionalFormatting sqref="C7:E69 C78:E78">
    <cfRule type="cellIs" dxfId="5" priority="10" operator="equal">
      <formula>1</formula>
    </cfRule>
    <cfRule type="cellIs" dxfId="4" priority="11" operator="equal">
      <formula>0</formula>
    </cfRule>
  </conditionalFormatting>
  <conditionalFormatting sqref="C70:C77">
    <cfRule type="cellIs" dxfId="3" priority="3" operator="equal">
      <formula>1</formula>
    </cfRule>
    <cfRule type="cellIs" dxfId="2" priority="4" operator="equal">
      <formula>0</formula>
    </cfRule>
  </conditionalFormatting>
  <conditionalFormatting sqref="D70:E77">
    <cfRule type="cellIs" dxfId="1" priority="1" operator="equal">
      <formula>1</formula>
    </cfRule>
    <cfRule type="cellIs" dxfId="0" priority="2"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
  <sheetViews>
    <sheetView workbookViewId="0">
      <selection activeCell="H13" sqref="H13"/>
    </sheetView>
  </sheetViews>
  <sheetFormatPr defaultRowHeight="14.45"/>
  <cols>
    <col min="1" max="1" width="28.28515625" bestFit="1" customWidth="1"/>
    <col min="2" max="2" width="19.42578125" bestFit="1" customWidth="1"/>
    <col min="3" max="3" width="16.85546875" bestFit="1" customWidth="1"/>
    <col min="4" max="4" width="12.28515625" bestFit="1" customWidth="1"/>
    <col min="5" max="5" width="16.7109375" bestFit="1" customWidth="1"/>
    <col min="7" max="7" width="11.28515625" bestFit="1" customWidth="1"/>
    <col min="8" max="8" width="11.5703125" bestFit="1" customWidth="1"/>
  </cols>
  <sheetData>
    <row r="1" spans="1:11" ht="30.75" customHeight="1">
      <c r="A1" s="19" t="s">
        <v>83</v>
      </c>
      <c r="B1" s="19"/>
      <c r="C1" s="19"/>
      <c r="D1" s="19"/>
      <c r="E1" s="19"/>
      <c r="F1" s="19"/>
      <c r="G1" s="19"/>
      <c r="H1" s="19"/>
      <c r="I1" s="19"/>
      <c r="J1" s="19"/>
      <c r="K1" s="19"/>
    </row>
    <row r="2" spans="1:11" ht="15">
      <c r="B2" t="s">
        <v>84</v>
      </c>
      <c r="C2" t="s">
        <v>85</v>
      </c>
      <c r="D2" t="s">
        <v>86</v>
      </c>
      <c r="E2" t="s">
        <v>87</v>
      </c>
      <c r="F2" t="s">
        <v>27</v>
      </c>
      <c r="G2" t="s">
        <v>88</v>
      </c>
      <c r="H2" t="s">
        <v>89</v>
      </c>
      <c r="I2" t="s">
        <v>57</v>
      </c>
      <c r="J2" t="s">
        <v>90</v>
      </c>
      <c r="K2" t="s">
        <v>91</v>
      </c>
    </row>
    <row r="3" spans="1:11">
      <c r="A3" t="s">
        <v>92</v>
      </c>
      <c r="D3">
        <v>16</v>
      </c>
      <c r="E3">
        <v>1</v>
      </c>
      <c r="F3">
        <v>9</v>
      </c>
      <c r="I3">
        <v>1</v>
      </c>
      <c r="J3">
        <f>SUM(B3:I3)</f>
        <v>27</v>
      </c>
      <c r="K3" s="1">
        <f t="shared" ref="K3:K12" si="0">J3/71</f>
        <v>0.38028169014084506</v>
      </c>
    </row>
    <row r="4" spans="1:11">
      <c r="A4" t="s">
        <v>93</v>
      </c>
      <c r="D4">
        <v>3</v>
      </c>
      <c r="F4">
        <v>3</v>
      </c>
      <c r="G4">
        <v>2</v>
      </c>
      <c r="J4">
        <f t="shared" ref="J4:J12" si="1">SUM(B4:I4)</f>
        <v>8</v>
      </c>
      <c r="K4" s="1">
        <f t="shared" si="0"/>
        <v>0.11267605633802817</v>
      </c>
    </row>
    <row r="5" spans="1:11">
      <c r="A5" t="s">
        <v>94</v>
      </c>
      <c r="B5">
        <v>1</v>
      </c>
      <c r="C5">
        <v>1</v>
      </c>
      <c r="D5">
        <v>17</v>
      </c>
      <c r="F5">
        <v>1</v>
      </c>
      <c r="J5">
        <f t="shared" si="1"/>
        <v>20</v>
      </c>
      <c r="K5" s="1">
        <f t="shared" si="0"/>
        <v>0.28169014084507044</v>
      </c>
    </row>
    <row r="6" spans="1:11">
      <c r="A6" t="s">
        <v>95</v>
      </c>
      <c r="F6">
        <v>4</v>
      </c>
      <c r="G6">
        <v>1</v>
      </c>
      <c r="H6">
        <v>1</v>
      </c>
      <c r="J6">
        <f t="shared" si="1"/>
        <v>6</v>
      </c>
      <c r="K6" s="1">
        <f t="shared" si="0"/>
        <v>8.4507042253521125E-2</v>
      </c>
    </row>
    <row r="7" spans="1:11">
      <c r="A7" t="s">
        <v>96</v>
      </c>
      <c r="D7">
        <v>2</v>
      </c>
      <c r="F7">
        <v>5</v>
      </c>
      <c r="J7">
        <f t="shared" si="1"/>
        <v>7</v>
      </c>
      <c r="K7" s="1">
        <f t="shared" si="0"/>
        <v>9.8591549295774641E-2</v>
      </c>
    </row>
    <row r="8" spans="1:11">
      <c r="A8" t="s">
        <v>97</v>
      </c>
      <c r="F8">
        <v>2</v>
      </c>
      <c r="G8">
        <v>1</v>
      </c>
      <c r="H8">
        <v>1</v>
      </c>
      <c r="J8">
        <f t="shared" si="1"/>
        <v>4</v>
      </c>
      <c r="K8" s="1">
        <f t="shared" si="0"/>
        <v>5.6338028169014086E-2</v>
      </c>
    </row>
    <row r="9" spans="1:11">
      <c r="A9" t="s">
        <v>98</v>
      </c>
      <c r="C9">
        <v>1</v>
      </c>
      <c r="D9">
        <v>8</v>
      </c>
      <c r="E9">
        <v>1</v>
      </c>
      <c r="F9">
        <v>5</v>
      </c>
      <c r="G9">
        <v>2</v>
      </c>
      <c r="J9">
        <f t="shared" si="1"/>
        <v>17</v>
      </c>
      <c r="K9" s="1">
        <f t="shared" si="0"/>
        <v>0.23943661971830985</v>
      </c>
    </row>
    <row r="10" spans="1:11">
      <c r="A10" t="s">
        <v>99</v>
      </c>
      <c r="C10">
        <v>1</v>
      </c>
      <c r="F10">
        <v>1</v>
      </c>
      <c r="J10">
        <f t="shared" si="1"/>
        <v>2</v>
      </c>
      <c r="K10" s="1">
        <f t="shared" si="0"/>
        <v>2.8169014084507043E-2</v>
      </c>
    </row>
    <row r="11" spans="1:11">
      <c r="A11" t="s">
        <v>100</v>
      </c>
      <c r="D11">
        <v>2</v>
      </c>
      <c r="J11">
        <f t="shared" si="1"/>
        <v>2</v>
      </c>
      <c r="K11" s="1">
        <f t="shared" si="0"/>
        <v>2.8169014084507043E-2</v>
      </c>
    </row>
    <row r="12" spans="1:11">
      <c r="A12" t="s">
        <v>101</v>
      </c>
      <c r="D12">
        <v>1</v>
      </c>
      <c r="F12">
        <v>1</v>
      </c>
      <c r="J12">
        <f t="shared" si="1"/>
        <v>2</v>
      </c>
      <c r="K12" s="1">
        <f t="shared" si="0"/>
        <v>2.8169014084507043E-2</v>
      </c>
    </row>
    <row r="14" spans="1:11">
      <c r="A14" s="3"/>
      <c r="G14" s="3"/>
    </row>
  </sheetData>
  <sortState xmlns:xlrd2="http://schemas.microsoft.com/office/spreadsheetml/2017/richdata2" ref="K2:K12">
    <sortCondition descending="1" ref="K2:K12"/>
  </sortState>
  <mergeCells count="1">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workbookViewId="0">
      <selection activeCell="H3" sqref="H3"/>
    </sheetView>
  </sheetViews>
  <sheetFormatPr defaultRowHeight="14.45"/>
  <cols>
    <col min="1" max="1" width="15.140625" customWidth="1"/>
  </cols>
  <sheetData>
    <row r="1" spans="1:7" ht="48.75" customHeight="1">
      <c r="A1" s="19" t="s">
        <v>102</v>
      </c>
      <c r="B1" s="19"/>
      <c r="C1" s="19"/>
      <c r="D1" s="19"/>
      <c r="E1" s="19"/>
      <c r="F1" s="19"/>
      <c r="G1" s="19"/>
    </row>
    <row r="2" spans="1:7" ht="15">
      <c r="B2" t="s">
        <v>103</v>
      </c>
      <c r="C2" t="s">
        <v>27</v>
      </c>
      <c r="D2" t="s">
        <v>104</v>
      </c>
      <c r="E2" t="s">
        <v>105</v>
      </c>
      <c r="F2" t="s">
        <v>57</v>
      </c>
      <c r="G2" t="s">
        <v>106</v>
      </c>
    </row>
    <row r="3" spans="1:7">
      <c r="A3" t="s">
        <v>92</v>
      </c>
      <c r="B3" s="1">
        <f>B16/B$14</f>
        <v>0.30909090909090908</v>
      </c>
      <c r="C3" s="1">
        <f t="shared" ref="C3:G3" si="0">C16/C$14</f>
        <v>0.25</v>
      </c>
      <c r="D3" s="1">
        <f t="shared" si="0"/>
        <v>0</v>
      </c>
      <c r="E3" s="1">
        <f t="shared" si="0"/>
        <v>0.30909090909090908</v>
      </c>
      <c r="F3" s="1">
        <f t="shared" si="0"/>
        <v>0.33333333333333331</v>
      </c>
      <c r="G3" s="1">
        <f t="shared" si="0"/>
        <v>0</v>
      </c>
    </row>
    <row r="4" spans="1:7">
      <c r="A4" t="s">
        <v>7</v>
      </c>
      <c r="B4" s="1">
        <f t="shared" ref="B4:G4" si="1">B17/B$14</f>
        <v>5.4545454545454543E-2</v>
      </c>
      <c r="C4" s="1">
        <f t="shared" si="1"/>
        <v>0.1</v>
      </c>
      <c r="D4" s="1">
        <f t="shared" si="1"/>
        <v>0</v>
      </c>
      <c r="E4" s="1">
        <f t="shared" si="1"/>
        <v>5.4545454545454543E-2</v>
      </c>
      <c r="F4" s="1">
        <f t="shared" si="1"/>
        <v>0</v>
      </c>
      <c r="G4" s="1">
        <f t="shared" si="1"/>
        <v>0.2857142857142857</v>
      </c>
    </row>
    <row r="5" spans="1:7">
      <c r="A5" t="s">
        <v>107</v>
      </c>
      <c r="B5" s="1">
        <f t="shared" ref="B5:G5" si="2">B18/B$14</f>
        <v>0.34545454545454546</v>
      </c>
      <c r="C5" s="1">
        <f t="shared" si="2"/>
        <v>2.5000000000000001E-2</v>
      </c>
      <c r="D5" s="1">
        <f t="shared" si="2"/>
        <v>0.33333333333333331</v>
      </c>
      <c r="E5" s="1">
        <f t="shared" si="2"/>
        <v>0.34545454545454546</v>
      </c>
      <c r="F5" s="1">
        <f t="shared" si="2"/>
        <v>0</v>
      </c>
      <c r="G5" s="1">
        <f t="shared" si="2"/>
        <v>0.14285714285714285</v>
      </c>
    </row>
    <row r="6" spans="1:7">
      <c r="A6" t="s">
        <v>108</v>
      </c>
      <c r="B6" s="1">
        <f t="shared" ref="B6:G6" si="3">B19/B$14</f>
        <v>0</v>
      </c>
      <c r="C6" s="1">
        <f t="shared" si="3"/>
        <v>0.15</v>
      </c>
      <c r="D6" s="1">
        <f t="shared" si="3"/>
        <v>0</v>
      </c>
      <c r="E6" s="1">
        <f t="shared" si="3"/>
        <v>0</v>
      </c>
      <c r="F6" s="1">
        <f t="shared" si="3"/>
        <v>0.33333333333333331</v>
      </c>
      <c r="G6" s="1">
        <f t="shared" si="3"/>
        <v>0.14285714285714285</v>
      </c>
    </row>
    <row r="7" spans="1:7">
      <c r="A7" t="s">
        <v>109</v>
      </c>
      <c r="B7" s="1">
        <f t="shared" ref="B7:G7" si="4">B20/B$14</f>
        <v>3.6363636363636362E-2</v>
      </c>
      <c r="C7" s="1">
        <f t="shared" si="4"/>
        <v>0.125</v>
      </c>
      <c r="D7" s="1">
        <f t="shared" si="4"/>
        <v>0</v>
      </c>
      <c r="E7" s="1">
        <f t="shared" si="4"/>
        <v>3.6363636363636362E-2</v>
      </c>
      <c r="F7" s="1">
        <f t="shared" si="4"/>
        <v>0</v>
      </c>
      <c r="G7" s="1">
        <f t="shared" si="4"/>
        <v>0</v>
      </c>
    </row>
    <row r="8" spans="1:7">
      <c r="A8" t="s">
        <v>110</v>
      </c>
      <c r="B8" s="1">
        <f t="shared" ref="B8:G8" si="5">B21/B$14</f>
        <v>0</v>
      </c>
      <c r="C8" s="1">
        <f t="shared" si="5"/>
        <v>0.1</v>
      </c>
      <c r="D8" s="1">
        <f t="shared" si="5"/>
        <v>0</v>
      </c>
      <c r="E8" s="1">
        <f t="shared" si="5"/>
        <v>0</v>
      </c>
      <c r="F8" s="1">
        <f t="shared" si="5"/>
        <v>0.33333333333333331</v>
      </c>
      <c r="G8" s="1">
        <f t="shared" si="5"/>
        <v>0.14285714285714285</v>
      </c>
    </row>
    <row r="9" spans="1:7">
      <c r="A9" t="s">
        <v>111</v>
      </c>
      <c r="B9" s="1">
        <f t="shared" ref="B9:G10" si="6">B22/B$14</f>
        <v>0.18181818181818182</v>
      </c>
      <c r="C9" s="1">
        <f t="shared" si="6"/>
        <v>0.2</v>
      </c>
      <c r="D9" s="1">
        <f t="shared" si="6"/>
        <v>0.33333333333333331</v>
      </c>
      <c r="E9" s="1">
        <f t="shared" si="6"/>
        <v>0.18181818181818182</v>
      </c>
      <c r="F9" s="1">
        <f t="shared" si="6"/>
        <v>0</v>
      </c>
      <c r="G9" s="1">
        <f t="shared" si="6"/>
        <v>0.2857142857142857</v>
      </c>
    </row>
    <row r="10" spans="1:7">
      <c r="A10" t="s">
        <v>112</v>
      </c>
      <c r="B10" s="1">
        <f t="shared" si="6"/>
        <v>1.8181818181818181E-2</v>
      </c>
      <c r="C10" s="1">
        <f t="shared" si="6"/>
        <v>2.5000000000000001E-2</v>
      </c>
      <c r="D10" s="1">
        <f t="shared" si="6"/>
        <v>0.33333333333333331</v>
      </c>
      <c r="E10" s="1">
        <f t="shared" si="6"/>
        <v>1.8181818181818181E-2</v>
      </c>
      <c r="F10" s="1">
        <f t="shared" si="6"/>
        <v>0</v>
      </c>
      <c r="G10" s="1">
        <f t="shared" si="6"/>
        <v>0</v>
      </c>
    </row>
    <row r="11" spans="1:7">
      <c r="A11" t="s">
        <v>113</v>
      </c>
      <c r="B11" s="1">
        <f t="shared" ref="B11:G11" si="7">B24/B$14</f>
        <v>3.6363636363636362E-2</v>
      </c>
      <c r="C11" s="1">
        <f t="shared" si="7"/>
        <v>0</v>
      </c>
      <c r="D11" s="1">
        <f t="shared" si="7"/>
        <v>0</v>
      </c>
      <c r="E11" s="1">
        <f t="shared" si="7"/>
        <v>3.6363636363636362E-2</v>
      </c>
      <c r="F11" s="1">
        <f t="shared" si="7"/>
        <v>0</v>
      </c>
      <c r="G11" s="1">
        <f t="shared" si="7"/>
        <v>0</v>
      </c>
    </row>
    <row r="12" spans="1:7">
      <c r="A12" t="s">
        <v>101</v>
      </c>
      <c r="B12" s="1">
        <f t="shared" ref="B12:G12" si="8">B25/B$14</f>
        <v>1.8181818181818181E-2</v>
      </c>
      <c r="C12" s="1">
        <f t="shared" si="8"/>
        <v>2.5000000000000001E-2</v>
      </c>
      <c r="D12" s="1">
        <f t="shared" si="8"/>
        <v>0</v>
      </c>
      <c r="E12" s="1">
        <f t="shared" si="8"/>
        <v>1.8181818181818181E-2</v>
      </c>
      <c r="F12" s="1">
        <f t="shared" si="8"/>
        <v>0</v>
      </c>
      <c r="G12" s="1">
        <f t="shared" si="8"/>
        <v>0</v>
      </c>
    </row>
    <row r="14" spans="1:7">
      <c r="A14" t="s">
        <v>114</v>
      </c>
      <c r="B14">
        <f t="shared" ref="B14:G14" si="9">SUM(B16:B25)</f>
        <v>55</v>
      </c>
      <c r="C14">
        <f t="shared" si="9"/>
        <v>40</v>
      </c>
      <c r="D14">
        <f t="shared" si="9"/>
        <v>3</v>
      </c>
      <c r="E14">
        <f t="shared" si="9"/>
        <v>55</v>
      </c>
      <c r="F14">
        <f t="shared" si="9"/>
        <v>3</v>
      </c>
      <c r="G14">
        <f t="shared" si="9"/>
        <v>7</v>
      </c>
    </row>
    <row r="16" spans="1:7">
      <c r="A16" t="s">
        <v>92</v>
      </c>
      <c r="B16">
        <v>17</v>
      </c>
      <c r="C16">
        <v>10</v>
      </c>
      <c r="E16">
        <v>17</v>
      </c>
      <c r="F16">
        <v>1</v>
      </c>
    </row>
    <row r="17" spans="1:7">
      <c r="A17" t="s">
        <v>93</v>
      </c>
      <c r="B17">
        <v>3</v>
      </c>
      <c r="C17">
        <v>4</v>
      </c>
      <c r="E17">
        <v>3</v>
      </c>
      <c r="G17">
        <v>2</v>
      </c>
    </row>
    <row r="18" spans="1:7">
      <c r="A18" t="s">
        <v>94</v>
      </c>
      <c r="B18">
        <v>19</v>
      </c>
      <c r="C18">
        <v>1</v>
      </c>
      <c r="D18">
        <v>1</v>
      </c>
      <c r="E18">
        <v>19</v>
      </c>
      <c r="G18">
        <v>1</v>
      </c>
    </row>
    <row r="19" spans="1:7">
      <c r="A19" t="s">
        <v>115</v>
      </c>
      <c r="C19">
        <v>6</v>
      </c>
      <c r="F19">
        <v>1</v>
      </c>
      <c r="G19">
        <v>1</v>
      </c>
    </row>
    <row r="20" spans="1:7">
      <c r="A20" t="s">
        <v>116</v>
      </c>
      <c r="B20">
        <v>2</v>
      </c>
      <c r="C20">
        <v>5</v>
      </c>
      <c r="E20">
        <v>2</v>
      </c>
    </row>
    <row r="21" spans="1:7">
      <c r="A21" t="s">
        <v>117</v>
      </c>
      <c r="C21">
        <v>4</v>
      </c>
      <c r="F21">
        <v>1</v>
      </c>
      <c r="G21">
        <v>1</v>
      </c>
    </row>
    <row r="22" spans="1:7">
      <c r="A22" t="s">
        <v>98</v>
      </c>
      <c r="B22">
        <v>10</v>
      </c>
      <c r="C22">
        <v>8</v>
      </c>
      <c r="D22">
        <v>1</v>
      </c>
      <c r="E22">
        <v>10</v>
      </c>
      <c r="G22">
        <v>2</v>
      </c>
    </row>
    <row r="23" spans="1:7">
      <c r="A23" t="s">
        <v>99</v>
      </c>
      <c r="B23">
        <v>1</v>
      </c>
      <c r="C23">
        <v>1</v>
      </c>
      <c r="D23">
        <v>1</v>
      </c>
      <c r="E23">
        <v>1</v>
      </c>
    </row>
    <row r="24" spans="1:7">
      <c r="A24" t="s">
        <v>100</v>
      </c>
      <c r="B24">
        <v>2</v>
      </c>
      <c r="E24">
        <v>2</v>
      </c>
    </row>
    <row r="25" spans="1:7">
      <c r="A25" t="s">
        <v>101</v>
      </c>
      <c r="B25">
        <v>1</v>
      </c>
      <c r="C25">
        <v>1</v>
      </c>
      <c r="E25">
        <v>1</v>
      </c>
    </row>
  </sheetData>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5"/>
  <sheetViews>
    <sheetView zoomScale="70" zoomScaleNormal="70" workbookViewId="0">
      <selection activeCell="A24" sqref="A24"/>
    </sheetView>
  </sheetViews>
  <sheetFormatPr defaultRowHeight="14.45"/>
  <cols>
    <col min="1" max="1" width="22.5703125" bestFit="1" customWidth="1"/>
    <col min="2" max="12" width="16.5703125" customWidth="1"/>
  </cols>
  <sheetData>
    <row r="1" spans="1:12" ht="31.5" customHeight="1">
      <c r="A1" s="19" t="s">
        <v>118</v>
      </c>
      <c r="B1" s="19"/>
      <c r="C1" s="19"/>
      <c r="D1" s="19"/>
      <c r="E1" s="19"/>
      <c r="F1" s="19"/>
      <c r="G1" s="19"/>
      <c r="H1" s="19"/>
      <c r="I1" s="19"/>
      <c r="J1" s="19"/>
      <c r="K1" s="19"/>
      <c r="L1" s="19"/>
    </row>
    <row r="2" spans="1:12" ht="45">
      <c r="B2" s="2" t="s">
        <v>119</v>
      </c>
      <c r="C2" s="2" t="s">
        <v>120</v>
      </c>
      <c r="D2" s="2" t="s">
        <v>121</v>
      </c>
      <c r="E2" s="2" t="s">
        <v>122</v>
      </c>
      <c r="F2" s="2" t="s">
        <v>123</v>
      </c>
      <c r="G2" s="2" t="s">
        <v>124</v>
      </c>
      <c r="H2" s="2" t="s">
        <v>125</v>
      </c>
      <c r="I2" s="2" t="s">
        <v>126</v>
      </c>
      <c r="J2" s="2" t="s">
        <v>127</v>
      </c>
      <c r="K2" s="2" t="s">
        <v>128</v>
      </c>
      <c r="L2" s="2" t="s">
        <v>129</v>
      </c>
    </row>
    <row r="3" spans="1:12">
      <c r="A3" t="s">
        <v>92</v>
      </c>
      <c r="B3" s="1">
        <f t="shared" ref="B3:K3" si="0">B16/B$14</f>
        <v>0.75</v>
      </c>
      <c r="C3" s="1">
        <f t="shared" si="0"/>
        <v>0.33333333333333331</v>
      </c>
      <c r="D3" s="1">
        <f t="shared" si="0"/>
        <v>0</v>
      </c>
      <c r="E3" s="1">
        <f t="shared" si="0"/>
        <v>0.375</v>
      </c>
      <c r="F3" s="1">
        <f t="shared" si="0"/>
        <v>0</v>
      </c>
      <c r="G3" s="1">
        <f t="shared" si="0"/>
        <v>0</v>
      </c>
      <c r="H3" s="1">
        <f t="shared" si="0"/>
        <v>0.33333333333333331</v>
      </c>
      <c r="I3" s="1">
        <f t="shared" si="0"/>
        <v>0.4</v>
      </c>
      <c r="J3" s="1">
        <f t="shared" si="0"/>
        <v>0.36363636363636365</v>
      </c>
      <c r="K3" s="1">
        <f t="shared" si="0"/>
        <v>1</v>
      </c>
      <c r="L3" s="1">
        <f t="shared" ref="L3" si="1">L16/L$14</f>
        <v>0</v>
      </c>
    </row>
    <row r="4" spans="1:12">
      <c r="A4" t="s">
        <v>7</v>
      </c>
      <c r="B4" s="1">
        <f t="shared" ref="B4:K4" si="2">B17/B$14</f>
        <v>0</v>
      </c>
      <c r="C4" s="1">
        <f t="shared" si="2"/>
        <v>6.0606060606060608E-2</v>
      </c>
      <c r="D4" s="1">
        <f t="shared" si="2"/>
        <v>0.18181818181818182</v>
      </c>
      <c r="E4" s="1">
        <f t="shared" si="2"/>
        <v>0</v>
      </c>
      <c r="F4" s="1">
        <f t="shared" si="2"/>
        <v>0</v>
      </c>
      <c r="G4" s="1">
        <f t="shared" si="2"/>
        <v>0</v>
      </c>
      <c r="H4" s="1">
        <f t="shared" si="2"/>
        <v>0</v>
      </c>
      <c r="I4" s="1">
        <f t="shared" si="2"/>
        <v>0.2</v>
      </c>
      <c r="J4" s="1">
        <f t="shared" si="2"/>
        <v>4.5454545454545456E-2</v>
      </c>
      <c r="K4" s="1">
        <f t="shared" si="2"/>
        <v>0</v>
      </c>
      <c r="L4" s="1">
        <f t="shared" ref="L4" si="3">L17/L$14</f>
        <v>0.25</v>
      </c>
    </row>
    <row r="5" spans="1:12">
      <c r="A5" t="s">
        <v>107</v>
      </c>
      <c r="B5" s="1">
        <f t="shared" ref="B5:K5" si="4">B18/B$14</f>
        <v>0</v>
      </c>
      <c r="C5" s="1">
        <f t="shared" si="4"/>
        <v>0.33333333333333331</v>
      </c>
      <c r="D5" s="1">
        <f t="shared" si="4"/>
        <v>0</v>
      </c>
      <c r="E5" s="1">
        <f t="shared" si="4"/>
        <v>0.5</v>
      </c>
      <c r="F5" s="1">
        <f t="shared" si="4"/>
        <v>0</v>
      </c>
      <c r="G5" s="1">
        <f t="shared" si="4"/>
        <v>0</v>
      </c>
      <c r="H5" s="1">
        <f t="shared" si="4"/>
        <v>0</v>
      </c>
      <c r="I5" s="1">
        <f t="shared" si="4"/>
        <v>0</v>
      </c>
      <c r="J5" s="1">
        <f t="shared" si="4"/>
        <v>0.27272727272727271</v>
      </c>
      <c r="K5" s="1">
        <f t="shared" si="4"/>
        <v>0</v>
      </c>
      <c r="L5" s="1">
        <f t="shared" ref="L5" si="5">L18/L$14</f>
        <v>0.5</v>
      </c>
    </row>
    <row r="6" spans="1:12">
      <c r="A6" t="s">
        <v>130</v>
      </c>
      <c r="B6" s="1">
        <f t="shared" ref="B6:K6" si="6">B19/B$14</f>
        <v>0</v>
      </c>
      <c r="C6" s="1">
        <f t="shared" si="6"/>
        <v>0</v>
      </c>
      <c r="D6" s="1">
        <f t="shared" si="6"/>
        <v>0.18181818181818182</v>
      </c>
      <c r="E6" s="1">
        <f t="shared" si="6"/>
        <v>0</v>
      </c>
      <c r="F6" s="1">
        <f t="shared" si="6"/>
        <v>0.5</v>
      </c>
      <c r="G6" s="1">
        <f t="shared" si="6"/>
        <v>0</v>
      </c>
      <c r="H6" s="1">
        <f t="shared" si="6"/>
        <v>0</v>
      </c>
      <c r="I6" s="1">
        <f t="shared" si="6"/>
        <v>0</v>
      </c>
      <c r="J6" s="1">
        <f t="shared" si="6"/>
        <v>0</v>
      </c>
      <c r="K6" s="1">
        <f t="shared" si="6"/>
        <v>0</v>
      </c>
      <c r="L6" s="1">
        <f t="shared" ref="L6" si="7">L19/L$14</f>
        <v>0</v>
      </c>
    </row>
    <row r="7" spans="1:12">
      <c r="A7" t="s">
        <v>131</v>
      </c>
      <c r="B7" s="1">
        <f t="shared" ref="B7:K7" si="8">B20/B$14</f>
        <v>0</v>
      </c>
      <c r="C7" s="1">
        <f t="shared" si="8"/>
        <v>3.0303030303030304E-2</v>
      </c>
      <c r="D7" s="1">
        <f t="shared" si="8"/>
        <v>0</v>
      </c>
      <c r="E7" s="1">
        <f t="shared" si="8"/>
        <v>0</v>
      </c>
      <c r="F7" s="1">
        <f t="shared" si="8"/>
        <v>0.375</v>
      </c>
      <c r="G7" s="1">
        <f t="shared" si="8"/>
        <v>0</v>
      </c>
      <c r="H7" s="1">
        <f t="shared" si="8"/>
        <v>0</v>
      </c>
      <c r="I7" s="1">
        <f t="shared" si="8"/>
        <v>0</v>
      </c>
      <c r="J7" s="1">
        <f t="shared" si="8"/>
        <v>0.13636363636363635</v>
      </c>
      <c r="K7" s="1">
        <f t="shared" si="8"/>
        <v>0</v>
      </c>
      <c r="L7" s="1">
        <f t="shared" ref="L7" si="9">L20/L$14</f>
        <v>0</v>
      </c>
    </row>
    <row r="8" spans="1:12">
      <c r="A8" t="s">
        <v>132</v>
      </c>
      <c r="B8" s="1">
        <f t="shared" ref="B8:K8" si="10">B21/B$14</f>
        <v>0</v>
      </c>
      <c r="C8" s="1">
        <f t="shared" si="10"/>
        <v>0</v>
      </c>
      <c r="D8" s="1">
        <f t="shared" si="10"/>
        <v>0.18181818181818182</v>
      </c>
      <c r="E8" s="1">
        <f t="shared" si="10"/>
        <v>0</v>
      </c>
      <c r="F8" s="1">
        <f t="shared" si="10"/>
        <v>0</v>
      </c>
      <c r="G8" s="1">
        <f t="shared" si="10"/>
        <v>0</v>
      </c>
      <c r="H8" s="1">
        <f t="shared" si="10"/>
        <v>0.33333333333333331</v>
      </c>
      <c r="I8" s="1">
        <f t="shared" si="10"/>
        <v>0.2</v>
      </c>
      <c r="J8" s="1">
        <f t="shared" si="10"/>
        <v>0</v>
      </c>
      <c r="K8" s="1">
        <f t="shared" si="10"/>
        <v>0</v>
      </c>
      <c r="L8" s="1">
        <f t="shared" ref="L8" si="11">L21/L$14</f>
        <v>0</v>
      </c>
    </row>
    <row r="9" spans="1:12" ht="15">
      <c r="A9" t="s">
        <v>111</v>
      </c>
      <c r="B9" s="1">
        <f t="shared" ref="B9:K10" si="12">B22/B$14</f>
        <v>0</v>
      </c>
      <c r="C9" s="1">
        <f t="shared" si="12"/>
        <v>0.15151515151515152</v>
      </c>
      <c r="D9" s="1">
        <f t="shared" si="12"/>
        <v>0.45454545454545453</v>
      </c>
      <c r="E9" s="1">
        <f t="shared" si="12"/>
        <v>0.125</v>
      </c>
      <c r="F9" s="1">
        <f t="shared" si="12"/>
        <v>0.125</v>
      </c>
      <c r="G9" s="1">
        <f t="shared" si="12"/>
        <v>1</v>
      </c>
      <c r="H9" s="4">
        <f t="shared" si="12"/>
        <v>0.33333333333333331</v>
      </c>
      <c r="I9" s="1">
        <f t="shared" si="12"/>
        <v>0</v>
      </c>
      <c r="J9" s="1">
        <f t="shared" si="12"/>
        <v>0.13636363636363635</v>
      </c>
      <c r="K9" s="1">
        <f t="shared" si="12"/>
        <v>0</v>
      </c>
      <c r="L9" s="1">
        <f t="shared" ref="L9:L10" si="13">L22/L$14</f>
        <v>0.25</v>
      </c>
    </row>
    <row r="10" spans="1:12">
      <c r="A10" t="s">
        <v>112</v>
      </c>
      <c r="B10" s="1">
        <f t="shared" si="12"/>
        <v>0</v>
      </c>
      <c r="C10" s="1">
        <f t="shared" si="12"/>
        <v>3.0303030303030304E-2</v>
      </c>
      <c r="D10" s="1">
        <f t="shared" si="12"/>
        <v>0</v>
      </c>
      <c r="E10" s="1">
        <f t="shared" si="12"/>
        <v>0</v>
      </c>
      <c r="F10" s="1">
        <f t="shared" si="12"/>
        <v>0</v>
      </c>
      <c r="G10" s="1">
        <f t="shared" si="12"/>
        <v>0</v>
      </c>
      <c r="H10" s="1">
        <f t="shared" si="12"/>
        <v>0</v>
      </c>
      <c r="I10" s="1">
        <f t="shared" si="12"/>
        <v>0.2</v>
      </c>
      <c r="J10" s="1">
        <f t="shared" si="12"/>
        <v>0</v>
      </c>
      <c r="K10" s="1">
        <f t="shared" si="12"/>
        <v>0</v>
      </c>
      <c r="L10" s="1">
        <f t="shared" si="13"/>
        <v>0</v>
      </c>
    </row>
    <row r="11" spans="1:12">
      <c r="A11" t="s">
        <v>113</v>
      </c>
      <c r="B11" s="1">
        <f t="shared" ref="B11:K11" si="14">B24/B$14</f>
        <v>0</v>
      </c>
      <c r="C11" s="1">
        <f t="shared" si="14"/>
        <v>6.0606060606060608E-2</v>
      </c>
      <c r="D11" s="1">
        <f t="shared" si="14"/>
        <v>0</v>
      </c>
      <c r="E11" s="1">
        <f t="shared" si="14"/>
        <v>0</v>
      </c>
      <c r="F11" s="1">
        <f t="shared" si="14"/>
        <v>0</v>
      </c>
      <c r="G11" s="1">
        <f t="shared" si="14"/>
        <v>0</v>
      </c>
      <c r="H11" s="1">
        <f t="shared" si="14"/>
        <v>0</v>
      </c>
      <c r="I11" s="1">
        <f t="shared" si="14"/>
        <v>0</v>
      </c>
      <c r="J11" s="1">
        <f t="shared" si="14"/>
        <v>0</v>
      </c>
      <c r="K11" s="1">
        <f t="shared" si="14"/>
        <v>0</v>
      </c>
      <c r="L11" s="1">
        <f t="shared" ref="L11" si="15">L24/L$14</f>
        <v>0</v>
      </c>
    </row>
    <row r="12" spans="1:12">
      <c r="A12" t="s">
        <v>101</v>
      </c>
      <c r="B12" s="1">
        <f t="shared" ref="B12:K12" si="16">B25/B$14</f>
        <v>0.25</v>
      </c>
      <c r="C12" s="1">
        <f t="shared" si="16"/>
        <v>0</v>
      </c>
      <c r="D12" s="1">
        <f t="shared" si="16"/>
        <v>0</v>
      </c>
      <c r="E12" s="1">
        <f t="shared" si="16"/>
        <v>0</v>
      </c>
      <c r="F12" s="1">
        <f t="shared" si="16"/>
        <v>0</v>
      </c>
      <c r="G12" s="1">
        <f t="shared" si="16"/>
        <v>0</v>
      </c>
      <c r="H12" s="1">
        <f t="shared" si="16"/>
        <v>0</v>
      </c>
      <c r="I12" s="1">
        <f t="shared" si="16"/>
        <v>0</v>
      </c>
      <c r="J12" s="1">
        <f t="shared" si="16"/>
        <v>4.5454545454545456E-2</v>
      </c>
      <c r="K12" s="1">
        <f t="shared" si="16"/>
        <v>0</v>
      </c>
      <c r="L12" s="1">
        <f t="shared" ref="L12" si="17">L25/L$14</f>
        <v>0</v>
      </c>
    </row>
    <row r="14" spans="1:12">
      <c r="A14" t="s">
        <v>133</v>
      </c>
      <c r="B14">
        <f>SUM(B16:B25)</f>
        <v>4</v>
      </c>
      <c r="C14">
        <f>SUM(C16:C25)</f>
        <v>33</v>
      </c>
      <c r="D14">
        <f>SUM(D16:D25)</f>
        <v>11</v>
      </c>
      <c r="E14">
        <f t="shared" ref="E14:F14" si="18">SUM(E16:E25)</f>
        <v>8</v>
      </c>
      <c r="F14">
        <f t="shared" si="18"/>
        <v>8</v>
      </c>
      <c r="G14">
        <f t="shared" ref="G14" si="19">SUM(G16:G25)</f>
        <v>1</v>
      </c>
      <c r="H14">
        <f>SUM(H16:H25)</f>
        <v>3</v>
      </c>
      <c r="I14">
        <f t="shared" ref="I14" si="20">SUM(I16:I25)</f>
        <v>5</v>
      </c>
      <c r="J14">
        <f t="shared" ref="J14:K14" si="21">SUM(J16:J25)</f>
        <v>22</v>
      </c>
      <c r="K14">
        <f t="shared" si="21"/>
        <v>1</v>
      </c>
      <c r="L14">
        <f t="shared" ref="L14" si="22">SUM(L16:L25)</f>
        <v>4</v>
      </c>
    </row>
    <row r="16" spans="1:12">
      <c r="A16" t="s">
        <v>92</v>
      </c>
      <c r="B16">
        <v>3</v>
      </c>
      <c r="C16">
        <v>11</v>
      </c>
      <c r="E16">
        <v>3</v>
      </c>
      <c r="H16">
        <v>1</v>
      </c>
      <c r="I16">
        <v>2</v>
      </c>
      <c r="J16">
        <v>8</v>
      </c>
      <c r="K16">
        <v>1</v>
      </c>
    </row>
    <row r="17" spans="1:12">
      <c r="A17" t="s">
        <v>93</v>
      </c>
      <c r="C17">
        <v>2</v>
      </c>
      <c r="D17">
        <v>2</v>
      </c>
      <c r="I17">
        <v>1</v>
      </c>
      <c r="J17">
        <v>1</v>
      </c>
      <c r="L17">
        <v>1</v>
      </c>
    </row>
    <row r="18" spans="1:12">
      <c r="A18" t="s">
        <v>94</v>
      </c>
      <c r="C18">
        <v>11</v>
      </c>
      <c r="E18">
        <v>4</v>
      </c>
      <c r="J18">
        <v>6</v>
      </c>
      <c r="L18">
        <v>2</v>
      </c>
    </row>
    <row r="19" spans="1:12">
      <c r="A19" t="s">
        <v>115</v>
      </c>
      <c r="D19">
        <v>2</v>
      </c>
      <c r="F19">
        <v>4</v>
      </c>
    </row>
    <row r="20" spans="1:12">
      <c r="A20" t="s">
        <v>116</v>
      </c>
      <c r="C20">
        <v>1</v>
      </c>
      <c r="F20">
        <v>3</v>
      </c>
      <c r="J20">
        <v>3</v>
      </c>
    </row>
    <row r="21" spans="1:12">
      <c r="A21" t="s">
        <v>117</v>
      </c>
      <c r="D21">
        <v>2</v>
      </c>
      <c r="H21">
        <v>1</v>
      </c>
      <c r="I21">
        <v>1</v>
      </c>
    </row>
    <row r="22" spans="1:12">
      <c r="A22" t="s">
        <v>98</v>
      </c>
      <c r="C22">
        <v>5</v>
      </c>
      <c r="D22">
        <v>5</v>
      </c>
      <c r="E22">
        <v>1</v>
      </c>
      <c r="F22">
        <v>1</v>
      </c>
      <c r="G22">
        <v>1</v>
      </c>
      <c r="H22">
        <v>1</v>
      </c>
      <c r="J22">
        <v>3</v>
      </c>
      <c r="L22">
        <v>1</v>
      </c>
    </row>
    <row r="23" spans="1:12">
      <c r="A23" t="s">
        <v>99</v>
      </c>
      <c r="C23">
        <v>1</v>
      </c>
      <c r="I23">
        <v>1</v>
      </c>
    </row>
    <row r="24" spans="1:12">
      <c r="A24" t="s">
        <v>100</v>
      </c>
      <c r="C24">
        <v>2</v>
      </c>
    </row>
    <row r="25" spans="1:12">
      <c r="A25" t="s">
        <v>101</v>
      </c>
      <c r="B25">
        <v>1</v>
      </c>
      <c r="J25">
        <v>1</v>
      </c>
    </row>
  </sheetData>
  <mergeCells count="1">
    <mergeCell ref="A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temp</dc:creator>
  <cp:keywords/>
  <dc:description/>
  <cp:lastModifiedBy>Jenelys Cox</cp:lastModifiedBy>
  <cp:revision/>
  <dcterms:created xsi:type="dcterms:W3CDTF">2017-05-04T22:12:54Z</dcterms:created>
  <dcterms:modified xsi:type="dcterms:W3CDTF">2022-05-04T20:47:16Z</dcterms:modified>
  <cp:category/>
  <cp:contentStatus/>
</cp:coreProperties>
</file>